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0" windowHeight="9220" tabRatio="954" firstSheet="4" activeTab="5"/>
  </bookViews>
  <sheets>
    <sheet name="表一2022年西工区一般公共预算收支执行情况总表" sheetId="1" r:id="rId1"/>
    <sheet name="表二2022年西工区一般公共预算收入执行情况表" sheetId="2" r:id="rId2"/>
    <sheet name="表三2022年西工区一般公共预算支出执行情况表" sheetId="3" r:id="rId3"/>
    <sheet name="表十四2022年西工区政府性基金收支预算执行情况总表" sheetId="4" r:id="rId4"/>
    <sheet name="表十五2022年西工区政府性基金收入执行情况表" sheetId="5" r:id="rId5"/>
    <sheet name="表十六2022年西工区政府性基金支出执行情况表" sheetId="6" r:id="rId6"/>
  </sheets>
  <definedNames>
    <definedName name="_xlnm.Print_Area" localSheetId="1">'表二2022年西工区一般公共预算收入执行情况表'!$A$1:$F$24</definedName>
    <definedName name="_xlnm.Print_Area" localSheetId="2">'表三2022年西工区一般公共预算支出执行情况表'!$A$1:$G$26</definedName>
    <definedName name="_xlnm.Print_Area" localSheetId="5">'表十六2022年西工区政府性基金支出执行情况表'!$A$1:$E$23</definedName>
    <definedName name="_xlnm.Print_Area" localSheetId="4">'表十五2022年西工区政府性基金收入执行情况表'!$A$1:$F$19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<sst xmlns="http://schemas.openxmlformats.org/spreadsheetml/2006/main" count="160" uniqueCount="147">
  <si>
    <t>附表1</t>
  </si>
  <si>
    <r>
      <t>2022</t>
    </r>
    <r>
      <rPr>
        <sz val="18"/>
        <rFont val="方正小标宋简体"/>
        <family val="0"/>
      </rPr>
      <t>年区级一般公共预算收支执行情况总表</t>
    </r>
  </si>
  <si>
    <r>
      <rPr>
        <sz val="12"/>
        <rFont val="宋体"/>
        <family val="0"/>
      </rPr>
      <t>单位：万元</t>
    </r>
  </si>
  <si>
    <r>
      <rPr>
        <sz val="12"/>
        <rFont val="黑体"/>
        <family val="3"/>
      </rPr>
      <t>项</t>
    </r>
    <r>
      <rPr>
        <sz val="12"/>
        <rFont val="Times New Roman"/>
        <family val="1"/>
      </rPr>
      <t xml:space="preserve">    </t>
    </r>
    <r>
      <rPr>
        <sz val="12"/>
        <rFont val="黑体"/>
        <family val="3"/>
      </rPr>
      <t>目</t>
    </r>
  </si>
  <si>
    <r>
      <rPr>
        <sz val="12"/>
        <rFont val="黑体"/>
        <family val="3"/>
      </rPr>
      <t>收入执行数</t>
    </r>
  </si>
  <si>
    <r>
      <rPr>
        <sz val="12"/>
        <rFont val="黑体"/>
        <family val="3"/>
      </rPr>
      <t>支出执行数</t>
    </r>
  </si>
  <si>
    <t>一般公共预算收入</t>
  </si>
  <si>
    <t>一般公共预算支出</t>
  </si>
  <si>
    <r>
      <rPr>
        <sz val="12"/>
        <rFont val="宋体"/>
        <family val="0"/>
      </rPr>
      <t>上级补助收入</t>
    </r>
  </si>
  <si>
    <t>上解上级支出</t>
  </si>
  <si>
    <r>
      <rPr>
        <sz val="12"/>
        <rFont val="宋体"/>
        <family val="0"/>
      </rPr>
      <t>返还性收入</t>
    </r>
  </si>
  <si>
    <r>
      <rPr>
        <sz val="12"/>
        <rFont val="宋体"/>
        <family val="0"/>
      </rPr>
      <t>一般债务还本支出</t>
    </r>
  </si>
  <si>
    <r>
      <rPr>
        <sz val="12"/>
        <rFont val="宋体"/>
        <family val="0"/>
      </rPr>
      <t>一般性转移支付收入</t>
    </r>
  </si>
  <si>
    <r>
      <rPr>
        <sz val="12"/>
        <rFont val="宋体"/>
        <family val="0"/>
      </rPr>
      <t>安排预算稳定调节基金</t>
    </r>
  </si>
  <si>
    <r>
      <rPr>
        <sz val="12"/>
        <rFont val="宋体"/>
        <family val="0"/>
      </rPr>
      <t>专项转移支付收入</t>
    </r>
  </si>
  <si>
    <r>
      <rPr>
        <sz val="12"/>
        <rFont val="宋体"/>
        <family val="0"/>
      </rPr>
      <t>预计结转结余</t>
    </r>
  </si>
  <si>
    <r>
      <rPr>
        <sz val="12"/>
        <rFont val="宋体"/>
        <family val="0"/>
      </rPr>
      <t>上年结余收入</t>
    </r>
  </si>
  <si>
    <t>调出资金</t>
  </si>
  <si>
    <r>
      <rPr>
        <sz val="12"/>
        <rFont val="宋体"/>
        <family val="0"/>
      </rPr>
      <t>一般债务转贷收入</t>
    </r>
  </si>
  <si>
    <r>
      <rPr>
        <sz val="12"/>
        <rFont val="宋体"/>
        <family val="0"/>
      </rPr>
      <t>动用预算稳定调节基金</t>
    </r>
  </si>
  <si>
    <r>
      <rPr>
        <sz val="12"/>
        <rFont val="宋体"/>
        <family val="0"/>
      </rPr>
      <t>调入资金</t>
    </r>
  </si>
  <si>
    <r>
      <rPr>
        <b/>
        <sz val="12"/>
        <rFont val="宋体"/>
        <family val="0"/>
      </rPr>
      <t>收入总计</t>
    </r>
  </si>
  <si>
    <r>
      <rPr>
        <b/>
        <sz val="12"/>
        <rFont val="宋体"/>
        <family val="0"/>
      </rPr>
      <t>支出总计</t>
    </r>
  </si>
  <si>
    <t>附表2</t>
  </si>
  <si>
    <r>
      <t>2022</t>
    </r>
    <r>
      <rPr>
        <b/>
        <sz val="20"/>
        <rFont val="宋体"/>
        <family val="0"/>
      </rPr>
      <t>年西工区一般公共预算收入执行情况表</t>
    </r>
  </si>
  <si>
    <r>
      <t>单位</t>
    </r>
    <r>
      <rPr>
        <sz val="12"/>
        <rFont val="Times New Roman"/>
        <family val="1"/>
      </rPr>
      <t>:</t>
    </r>
    <r>
      <rPr>
        <sz val="12"/>
        <rFont val="宋体"/>
        <family val="0"/>
      </rPr>
      <t>万元</t>
    </r>
  </si>
  <si>
    <t>项目</t>
  </si>
  <si>
    <t>年初预算数</t>
  </si>
  <si>
    <t>调整预算数</t>
  </si>
  <si>
    <t>执行数</t>
  </si>
  <si>
    <r>
      <rPr>
        <sz val="12"/>
        <rFont val="黑体"/>
        <family val="3"/>
      </rPr>
      <t>执行数为预算数</t>
    </r>
    <r>
      <rPr>
        <sz val="12"/>
        <rFont val="Times New Roman"/>
        <family val="1"/>
      </rPr>
      <t>%</t>
    </r>
  </si>
  <si>
    <t>执行数为上年决算数%</t>
  </si>
  <si>
    <r>
      <t>2021</t>
    </r>
    <r>
      <rPr>
        <sz val="12"/>
        <rFont val="黑体"/>
        <family val="3"/>
      </rPr>
      <t>年完成数</t>
    </r>
  </si>
  <si>
    <t>合计</t>
  </si>
  <si>
    <t>税收收入</t>
  </si>
  <si>
    <t>增值税</t>
  </si>
  <si>
    <t>企业所得税</t>
  </si>
  <si>
    <t>个人所得税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</si>
  <si>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</si>
  <si>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</si>
  <si>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</si>
  <si>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</si>
  <si>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</si>
  <si>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</si>
  <si>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</si>
  <si>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非税收入</t>
  </si>
  <si>
    <t>专项收入</t>
  </si>
  <si>
    <t>行政事业性收费收入</t>
  </si>
  <si>
    <t>罚没收入</t>
  </si>
  <si>
    <t>国有资本经营收入</t>
  </si>
  <si>
    <t>国有资源(资产)有偿使用收入</t>
  </si>
  <si>
    <t>捐赠收入</t>
  </si>
  <si>
    <t>政府住房基金收入</t>
  </si>
  <si>
    <t>附表3</t>
  </si>
  <si>
    <r>
      <t>2022</t>
    </r>
    <r>
      <rPr>
        <b/>
        <sz val="20"/>
        <rFont val="宋体"/>
        <family val="0"/>
      </rPr>
      <t>年西工区一般公共预算支出执行情况表</t>
    </r>
  </si>
  <si>
    <r>
      <t>单位</t>
    </r>
    <r>
      <rPr>
        <sz val="12"/>
        <rFont val="Times New Roman"/>
        <family val="1"/>
      </rPr>
      <t xml:space="preserve">: </t>
    </r>
    <r>
      <rPr>
        <sz val="12"/>
        <rFont val="宋体"/>
        <family val="0"/>
      </rPr>
      <t>万元</t>
    </r>
  </si>
  <si>
    <t>预算科目</t>
  </si>
  <si>
    <t>结转下年数</t>
  </si>
  <si>
    <t>执行数为调整预算数%</t>
  </si>
  <si>
    <r>
      <t>2021</t>
    </r>
    <r>
      <rPr>
        <sz val="12"/>
        <rFont val="黑体"/>
        <family val="3"/>
      </rPr>
      <t>年</t>
    </r>
  </si>
  <si>
    <t>一般公共服务</t>
  </si>
  <si>
    <t>国防</t>
  </si>
  <si>
    <t>公共安全</t>
  </si>
  <si>
    <t>教育</t>
  </si>
  <si>
    <t>科学技术</t>
  </si>
  <si>
    <t>文化体育与传媒</t>
  </si>
  <si>
    <t>社会保障和就业</t>
  </si>
  <si>
    <t>卫生健康支出</t>
  </si>
  <si>
    <t>节能环保</t>
  </si>
  <si>
    <t>城乡社区事务</t>
  </si>
  <si>
    <t>农林水支出</t>
  </si>
  <si>
    <t>交通运输</t>
  </si>
  <si>
    <t>资源勘探工业信息等支出</t>
  </si>
  <si>
    <t>商业服务业等事务</t>
  </si>
  <si>
    <t>金融支出</t>
  </si>
  <si>
    <t>住房保障支出</t>
  </si>
  <si>
    <t>灾害防治及应急管理等</t>
  </si>
  <si>
    <t>预备费</t>
  </si>
  <si>
    <t>债务付息支出</t>
  </si>
  <si>
    <t>债务发行费用支出</t>
  </si>
  <si>
    <t>其他支出</t>
  </si>
  <si>
    <t>收入总计</t>
  </si>
  <si>
    <t>调入资金</t>
  </si>
  <si>
    <t>支出总计</t>
  </si>
  <si>
    <r>
      <rPr>
        <sz val="10"/>
        <rFont val="Helv"/>
        <family val="2"/>
      </rPr>
      <t>单位：万元</t>
    </r>
  </si>
  <si>
    <t>表14</t>
  </si>
  <si>
    <r>
      <t>2022</t>
    </r>
    <r>
      <rPr>
        <sz val="18"/>
        <rFont val="方正小标宋简体"/>
        <family val="0"/>
      </rPr>
      <t>年区级政府性基金收支预算执行情况总表</t>
    </r>
  </si>
  <si>
    <r>
      <rPr>
        <sz val="12"/>
        <rFont val="宋体"/>
        <family val="0"/>
      </rPr>
      <t>单位</t>
    </r>
    <r>
      <rPr>
        <sz val="12"/>
        <rFont val="Times New Roman"/>
        <family val="1"/>
      </rPr>
      <t>:</t>
    </r>
    <r>
      <rPr>
        <sz val="12"/>
        <rFont val="宋体"/>
        <family val="0"/>
      </rPr>
      <t>万元</t>
    </r>
  </si>
  <si>
    <r>
      <rPr>
        <sz val="12"/>
        <rFont val="黑体"/>
        <family val="3"/>
      </rPr>
      <t>项</t>
    </r>
    <r>
      <rPr>
        <sz val="12"/>
        <color indexed="63"/>
        <rFont val="Times New Roman"/>
        <family val="1"/>
      </rPr>
      <t xml:space="preserve">  </t>
    </r>
    <r>
      <rPr>
        <sz val="12"/>
        <color indexed="63"/>
        <rFont val="黑体"/>
        <family val="3"/>
      </rPr>
      <t>目</t>
    </r>
  </si>
  <si>
    <t>政府性基金收入</t>
  </si>
  <si>
    <t>政府性基金支出</t>
  </si>
  <si>
    <r>
      <rPr>
        <sz val="12"/>
        <rFont val="宋体"/>
        <family val="0"/>
      </rPr>
      <t>上解上级支出</t>
    </r>
  </si>
  <si>
    <r>
      <rPr>
        <sz val="12"/>
        <rFont val="宋体"/>
        <family val="0"/>
      </rPr>
      <t>调出资金</t>
    </r>
  </si>
  <si>
    <r>
      <rPr>
        <sz val="12"/>
        <rFont val="宋体"/>
        <family val="0"/>
      </rPr>
      <t>专项债务转贷收入</t>
    </r>
  </si>
  <si>
    <r>
      <rPr>
        <sz val="12"/>
        <rFont val="宋体"/>
        <family val="0"/>
      </rPr>
      <t>专项债务转贷支出</t>
    </r>
  </si>
  <si>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新增专项债券转贷收入</t>
    </r>
  </si>
  <si>
    <r>
      <rPr>
        <sz val="12"/>
        <rFont val="宋体"/>
        <family val="0"/>
      </rPr>
      <t>专项债务还本支出</t>
    </r>
  </si>
  <si>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再融资专项债券转贷收入</t>
    </r>
  </si>
  <si>
    <r>
      <rPr>
        <sz val="12"/>
        <rFont val="宋体"/>
        <family val="0"/>
      </rPr>
      <t>预计年终结余</t>
    </r>
  </si>
  <si>
    <r>
      <t>附表1</t>
    </r>
    <r>
      <rPr>
        <b/>
        <sz val="12"/>
        <rFont val="宋体"/>
        <family val="0"/>
      </rPr>
      <t>5</t>
    </r>
  </si>
  <si>
    <r>
      <t>2022</t>
    </r>
    <r>
      <rPr>
        <sz val="18"/>
        <rFont val="方正小标宋简体"/>
        <family val="0"/>
      </rPr>
      <t>年西工区政府性基金收入执行情况表</t>
    </r>
  </si>
  <si>
    <t>项          目</t>
  </si>
  <si>
    <t>调整数</t>
  </si>
  <si>
    <t>完成数</t>
  </si>
  <si>
    <t>为调整预算数的%</t>
  </si>
  <si>
    <t>一、本年收入</t>
  </si>
  <si>
    <t>国有土地使用权出让收入</t>
  </si>
  <si>
    <t>国有土地收益基金收入</t>
  </si>
  <si>
    <t>农业土地开发资金收入</t>
  </si>
  <si>
    <t>车辆通行费</t>
  </si>
  <si>
    <t>新型墙体材料专项基金收入</t>
  </si>
  <si>
    <t>城市公用事业附加收入</t>
  </si>
  <si>
    <t>城市基础设施配套费收入</t>
  </si>
  <si>
    <t>污水处理费收入</t>
  </si>
  <si>
    <t>政府性基金预算收入合计</t>
  </si>
  <si>
    <t>二、上级补助收入</t>
  </si>
  <si>
    <t>三、上年结转</t>
  </si>
  <si>
    <t>四、调入资金</t>
  </si>
  <si>
    <t>五、债务转贷收入</t>
  </si>
  <si>
    <t>政府性基金预算收入总计</t>
  </si>
  <si>
    <r>
      <rPr>
        <b/>
        <sz val="12"/>
        <rFont val="宋体"/>
        <family val="0"/>
      </rPr>
      <t>附表</t>
    </r>
    <r>
      <rPr>
        <b/>
        <sz val="12"/>
        <rFont val="Times New Roman"/>
        <family val="1"/>
      </rPr>
      <t>16</t>
    </r>
  </si>
  <si>
    <r>
      <t>2022</t>
    </r>
    <r>
      <rPr>
        <sz val="18"/>
        <rFont val="方正小标宋简体"/>
        <family val="0"/>
      </rPr>
      <t>年西工区政府性基金支出执行情况表</t>
    </r>
  </si>
  <si>
    <r>
      <t xml:space="preserve">   </t>
    </r>
    <r>
      <rPr>
        <sz val="10"/>
        <rFont val="宋体"/>
        <family val="0"/>
      </rPr>
      <t>单位：万元</t>
    </r>
  </si>
  <si>
    <r>
      <rPr>
        <sz val="12"/>
        <rFont val="黑体"/>
        <family val="3"/>
      </rPr>
      <t>项</t>
    </r>
    <r>
      <rPr>
        <sz val="12"/>
        <rFont val="Times New Roman"/>
        <family val="1"/>
      </rPr>
      <t xml:space="preserve">          </t>
    </r>
    <r>
      <rPr>
        <sz val="12"/>
        <rFont val="黑体"/>
        <family val="3"/>
      </rPr>
      <t>目</t>
    </r>
  </si>
  <si>
    <r>
      <rPr>
        <sz val="12"/>
        <rFont val="黑体"/>
        <family val="3"/>
      </rPr>
      <t>年初预算数</t>
    </r>
  </si>
  <si>
    <r>
      <rPr>
        <sz val="12"/>
        <rFont val="黑体"/>
        <family val="3"/>
      </rPr>
      <t>调整数</t>
    </r>
  </si>
  <si>
    <r>
      <rPr>
        <sz val="12"/>
        <rFont val="黑体"/>
        <family val="3"/>
      </rPr>
      <t>调整预算数</t>
    </r>
  </si>
  <si>
    <r>
      <rPr>
        <sz val="12"/>
        <rFont val="黑体"/>
        <family val="3"/>
      </rPr>
      <t>执行数</t>
    </r>
  </si>
  <si>
    <r>
      <rPr>
        <b/>
        <sz val="11"/>
        <rFont val="宋体"/>
        <family val="0"/>
      </rPr>
      <t>一、本年支出</t>
    </r>
  </si>
  <si>
    <r>
      <rPr>
        <b/>
        <sz val="11"/>
        <rFont val="宋体"/>
        <family val="0"/>
      </rPr>
      <t>文化旅游体育与传媒支出</t>
    </r>
  </si>
  <si>
    <r>
      <t xml:space="preserve">  </t>
    </r>
    <r>
      <rPr>
        <sz val="11"/>
        <rFont val="宋体"/>
        <family val="0"/>
      </rPr>
      <t>国家电影事业发展专项资金支出</t>
    </r>
  </si>
  <si>
    <r>
      <rPr>
        <b/>
        <sz val="11"/>
        <rFont val="宋体"/>
        <family val="0"/>
      </rPr>
      <t>社会保障和就业支出</t>
    </r>
  </si>
  <si>
    <r>
      <t xml:space="preserve">  </t>
    </r>
    <r>
      <rPr>
        <sz val="11"/>
        <rFont val="宋体"/>
        <family val="0"/>
      </rPr>
      <t>大中型水库移民后期扶持基金支出</t>
    </r>
  </si>
  <si>
    <r>
      <rPr>
        <b/>
        <sz val="11"/>
        <rFont val="宋体"/>
        <family val="0"/>
      </rPr>
      <t>城乡社区支出</t>
    </r>
  </si>
  <si>
    <r>
      <t xml:space="preserve">  </t>
    </r>
    <r>
      <rPr>
        <sz val="11"/>
        <rFont val="宋体"/>
        <family val="0"/>
      </rPr>
      <t>国有土地使用权出让收入安排的支出</t>
    </r>
  </si>
  <si>
    <r>
      <rPr>
        <b/>
        <sz val="11"/>
        <rFont val="宋体"/>
        <family val="0"/>
      </rPr>
      <t>交通运输支出</t>
    </r>
  </si>
  <si>
    <r>
      <rPr>
        <sz val="11"/>
        <rFont val="宋体"/>
        <family val="0"/>
      </rPr>
      <t>车辆通行费安排的支出</t>
    </r>
  </si>
  <si>
    <r>
      <rPr>
        <b/>
        <sz val="11"/>
        <rFont val="宋体"/>
        <family val="0"/>
      </rPr>
      <t>其他支出</t>
    </r>
  </si>
  <si>
    <r>
      <t xml:space="preserve">  </t>
    </r>
    <r>
      <rPr>
        <sz val="11"/>
        <rFont val="宋体"/>
        <family val="0"/>
      </rPr>
      <t>彩票公益金安排的支出</t>
    </r>
  </si>
  <si>
    <r>
      <rPr>
        <sz val="16"/>
        <rFont val="宋体"/>
        <family val="0"/>
      </rPr>
      <t>其他地方自行试点项目收益专项债券付息支出</t>
    </r>
  </si>
  <si>
    <r>
      <rPr>
        <b/>
        <sz val="11"/>
        <rFont val="宋体"/>
        <family val="0"/>
      </rPr>
      <t>债务付息支出</t>
    </r>
  </si>
  <si>
    <r>
      <rPr>
        <b/>
        <sz val="11"/>
        <rFont val="宋体"/>
        <family val="0"/>
      </rPr>
      <t>政府性基金预算支出合计</t>
    </r>
  </si>
  <si>
    <r>
      <rPr>
        <b/>
        <sz val="11"/>
        <rFont val="宋体"/>
        <family val="0"/>
      </rPr>
      <t>二、调出资金</t>
    </r>
  </si>
  <si>
    <r>
      <rPr>
        <b/>
        <sz val="11"/>
        <rFont val="宋体"/>
        <family val="0"/>
      </rPr>
      <t>三、结转下年</t>
    </r>
  </si>
  <si>
    <r>
      <rPr>
        <b/>
        <sz val="11"/>
        <rFont val="宋体"/>
        <family val="0"/>
      </rPr>
      <t>四、上解上级支出</t>
    </r>
  </si>
  <si>
    <r>
      <rPr>
        <b/>
        <sz val="11"/>
        <rFont val="宋体"/>
        <family val="0"/>
      </rPr>
      <t>五、债务转贷支出</t>
    </r>
  </si>
  <si>
    <r>
      <rPr>
        <b/>
        <sz val="11"/>
        <rFont val="宋体"/>
        <family val="0"/>
      </rPr>
      <t>政府性基金预算支出总计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</si>
</sst>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0_ "/>
    <numFmt numFmtId="178" formatCode="0_);[Red]\(0\)"/>
    <numFmt numFmtId="179" formatCode="#,##0_ "/>
    <numFmt numFmtId="180" formatCode="0;_˿"/>
    <numFmt numFmtId="181" formatCode="0.0_ "/>
    <numFmt numFmtId="182" formatCode="_ * #,##0_ ;_ * \-#,##0_ ;_ * &quot;-&quot;??_ ;_ @_ "/>
    <numFmt numFmtId="183" formatCode="0.00_ "/>
    <numFmt numFmtId="184" formatCode="0;_怈"/>
    <numFmt numFmtId="185" formatCode="0.0_);[Red]\(0.0\)"/>
    <numFmt numFmtId="186" formatCode="#,##0.0_ "/>
    <numFmt numFmtId="187" formatCode="_ * #,##0.0_ ;_ * \-#,##0.0_ ;_ * &quot;-&quot;??_ ;_ @_ "/>
    <numFmt numFmtId="188" formatCode="0.0"/>
  </numFmts>
  <fonts count="66"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等线"/>
      <family val="3"/>
    </font>
    <font>
      <sz val="11"/>
      <color indexed="9"/>
      <name val="等线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54"/>
      <name val="等线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b/>
      <sz val="11"/>
      <color indexed="62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8"/>
      <color indexed="54"/>
      <name val="等线 Light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20"/>
      <name val="等线"/>
      <family val="0"/>
    </font>
    <font>
      <b/>
      <sz val="11"/>
      <color indexed="52"/>
      <name val="宋体"/>
      <family val="0"/>
    </font>
    <font>
      <b/>
      <sz val="15"/>
      <color indexed="54"/>
      <name val="等线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等线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等线"/>
      <family val="0"/>
    </font>
    <font>
      <sz val="11"/>
      <color indexed="10"/>
      <name val="等线"/>
      <family val="0"/>
    </font>
    <font>
      <b/>
      <sz val="11"/>
      <color indexed="52"/>
      <name val="等线"/>
      <family val="0"/>
    </font>
    <font>
      <u val="single"/>
      <sz val="12"/>
      <color indexed="12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42"/>
      <name val="宋体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2"/>
      <name val="宋体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63"/>
      <name val="等线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18"/>
      <name val="Times New Roman"/>
      <family val="1"/>
    </font>
    <font>
      <sz val="10"/>
      <name val="Times New Roman"/>
      <family val="1"/>
    </font>
    <font>
      <sz val="14"/>
      <name val="黑体"/>
      <family val="3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宋体"/>
      <family val="0"/>
    </font>
    <font>
      <sz val="18"/>
      <name val="方正小标宋简体"/>
      <family val="0"/>
    </font>
    <font>
      <b/>
      <sz val="20"/>
      <name val="Times New Roman"/>
      <family val="1"/>
    </font>
    <font>
      <sz val="12"/>
      <color indexed="63"/>
      <name val="Times New Roman"/>
      <family val="1"/>
    </font>
    <font>
      <sz val="12"/>
      <color indexed="63"/>
      <name val="黑体"/>
      <family val="3"/>
    </font>
    <font>
      <b/>
      <sz val="20"/>
      <name val="宋体"/>
      <family val="0"/>
    </font>
    <font>
      <sz val="11"/>
      <color theme="1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52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/>
      <protection/>
    </xf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4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4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4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4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4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9" fillId="16" borderId="0" applyNumberFormat="0" applyBorder="0" applyAlignment="0" applyProtection="0"/>
    <xf numFmtId="0" fontId="5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9" fillId="14" borderId="0" applyNumberFormat="0" applyBorder="0" applyAlignment="0" applyProtection="0"/>
    <xf numFmtId="0" fontId="5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5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9" fillId="12" borderId="0" applyNumberFormat="0" applyBorder="0" applyAlignment="0" applyProtection="0"/>
    <xf numFmtId="0" fontId="5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9" fillId="16" borderId="0" applyNumberFormat="0" applyBorder="0" applyAlignment="0" applyProtection="0"/>
    <xf numFmtId="0" fontId="5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9" fillId="7" borderId="0" applyNumberFormat="0" applyBorder="0" applyAlignment="0" applyProtection="0"/>
    <xf numFmtId="0" fontId="5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19" fillId="0" borderId="3" applyNumberFormat="0" applyFill="0" applyAlignment="0" applyProtection="0"/>
    <xf numFmtId="0" fontId="27" fillId="0" borderId="4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4" fillId="0" borderId="5" applyNumberFormat="0" applyFill="0" applyAlignment="0" applyProtection="0"/>
    <xf numFmtId="0" fontId="10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21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3" fillId="0" borderId="0">
      <alignment vertical="center"/>
      <protection/>
    </xf>
    <xf numFmtId="0" fontId="1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34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5" fillId="0" borderId="8" applyNumberFormat="0" applyFill="0" applyAlignment="0" applyProtection="0"/>
    <xf numFmtId="0" fontId="35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10" applyNumberFormat="0" applyAlignment="0" applyProtection="0"/>
    <xf numFmtId="0" fontId="32" fillId="12" borderId="10" applyNumberFormat="0" applyAlignment="0" applyProtection="0"/>
    <xf numFmtId="0" fontId="22" fillId="12" borderId="10" applyNumberFormat="0" applyAlignment="0" applyProtection="0"/>
    <xf numFmtId="0" fontId="22" fillId="12" borderId="10" applyNumberFormat="0" applyAlignment="0" applyProtection="0"/>
    <xf numFmtId="0" fontId="22" fillId="12" borderId="10" applyNumberFormat="0" applyAlignment="0" applyProtection="0"/>
    <xf numFmtId="0" fontId="22" fillId="12" borderId="10" applyNumberFormat="0" applyAlignment="0" applyProtection="0"/>
    <xf numFmtId="0" fontId="22" fillId="12" borderId="10" applyNumberFormat="0" applyAlignment="0" applyProtection="0"/>
    <xf numFmtId="0" fontId="22" fillId="12" borderId="10" applyNumberFormat="0" applyAlignment="0" applyProtection="0"/>
    <xf numFmtId="0" fontId="22" fillId="12" borderId="10" applyNumberFormat="0" applyAlignment="0" applyProtection="0"/>
    <xf numFmtId="0" fontId="22" fillId="12" borderId="10" applyNumberFormat="0" applyAlignment="0" applyProtection="0"/>
    <xf numFmtId="0" fontId="22" fillId="12" borderId="10" applyNumberFormat="0" applyAlignment="0" applyProtection="0"/>
    <xf numFmtId="0" fontId="36" fillId="21" borderId="11" applyNumberFormat="0" applyAlignment="0" applyProtection="0"/>
    <xf numFmtId="0" fontId="37" fillId="21" borderId="11" applyNumberFormat="0" applyAlignment="0" applyProtection="0"/>
    <xf numFmtId="0" fontId="26" fillId="21" borderId="11" applyNumberFormat="0" applyAlignment="0" applyProtection="0"/>
    <xf numFmtId="0" fontId="26" fillId="21" borderId="11" applyNumberFormat="0" applyAlignment="0" applyProtection="0"/>
    <xf numFmtId="0" fontId="26" fillId="21" borderId="11" applyNumberFormat="0" applyAlignment="0" applyProtection="0"/>
    <xf numFmtId="0" fontId="26" fillId="21" borderId="11" applyNumberFormat="0" applyAlignment="0" applyProtection="0"/>
    <xf numFmtId="0" fontId="26" fillId="21" borderId="11" applyNumberFormat="0" applyAlignment="0" applyProtection="0"/>
    <xf numFmtId="0" fontId="26" fillId="21" borderId="11" applyNumberFormat="0" applyAlignment="0" applyProtection="0"/>
    <xf numFmtId="0" fontId="26" fillId="21" borderId="11" applyNumberFormat="0" applyAlignment="0" applyProtection="0"/>
    <xf numFmtId="0" fontId="26" fillId="21" borderId="11" applyNumberFormat="0" applyAlignment="0" applyProtection="0"/>
    <xf numFmtId="0" fontId="26" fillId="21" borderId="11" applyNumberFormat="0" applyAlignment="0" applyProtection="0"/>
    <xf numFmtId="0" fontId="2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5" fillId="1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5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9" fillId="19" borderId="0" applyNumberFormat="0" applyBorder="0" applyAlignment="0" applyProtection="0"/>
    <xf numFmtId="0" fontId="5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9" fillId="25" borderId="0" applyNumberFormat="0" applyBorder="0" applyAlignment="0" applyProtection="0"/>
    <xf numFmtId="0" fontId="5" fillId="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9" fillId="16" borderId="0" applyNumberFormat="0" applyBorder="0" applyAlignment="0" applyProtection="0"/>
    <xf numFmtId="0" fontId="5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9" fillId="24" borderId="0" applyNumberFormat="0" applyBorder="0" applyAlignment="0" applyProtection="0"/>
    <xf numFmtId="0" fontId="5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42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3" borderId="13" applyNumberFormat="0" applyAlignment="0" applyProtection="0"/>
    <xf numFmtId="0" fontId="44" fillId="12" borderId="13" applyNumberFormat="0" applyAlignment="0" applyProtection="0"/>
    <xf numFmtId="0" fontId="43" fillId="12" borderId="13" applyNumberFormat="0" applyAlignment="0" applyProtection="0"/>
    <xf numFmtId="0" fontId="43" fillId="12" borderId="13" applyNumberFormat="0" applyAlignment="0" applyProtection="0"/>
    <xf numFmtId="0" fontId="43" fillId="12" borderId="13" applyNumberFormat="0" applyAlignment="0" applyProtection="0"/>
    <xf numFmtId="0" fontId="43" fillId="12" borderId="13" applyNumberFormat="0" applyAlignment="0" applyProtection="0"/>
    <xf numFmtId="0" fontId="43" fillId="12" borderId="13" applyNumberFormat="0" applyAlignment="0" applyProtection="0"/>
    <xf numFmtId="0" fontId="43" fillId="12" borderId="13" applyNumberFormat="0" applyAlignment="0" applyProtection="0"/>
    <xf numFmtId="0" fontId="43" fillId="12" borderId="13" applyNumberFormat="0" applyAlignment="0" applyProtection="0"/>
    <xf numFmtId="0" fontId="43" fillId="12" borderId="13" applyNumberFormat="0" applyAlignment="0" applyProtection="0"/>
    <xf numFmtId="0" fontId="43" fillId="12" borderId="13" applyNumberFormat="0" applyAlignment="0" applyProtection="0"/>
    <xf numFmtId="0" fontId="24" fillId="7" borderId="10" applyNumberFormat="0" applyAlignment="0" applyProtection="0"/>
    <xf numFmtId="0" fontId="30" fillId="7" borderId="10" applyNumberFormat="0" applyAlignment="0" applyProtection="0"/>
    <xf numFmtId="0" fontId="24" fillId="7" borderId="10" applyNumberFormat="0" applyAlignment="0" applyProtection="0"/>
    <xf numFmtId="0" fontId="24" fillId="7" borderId="10" applyNumberFormat="0" applyAlignment="0" applyProtection="0"/>
    <xf numFmtId="0" fontId="24" fillId="7" borderId="10" applyNumberFormat="0" applyAlignment="0" applyProtection="0"/>
    <xf numFmtId="0" fontId="24" fillId="7" borderId="10" applyNumberFormat="0" applyAlignment="0" applyProtection="0"/>
    <xf numFmtId="0" fontId="24" fillId="7" borderId="10" applyNumberFormat="0" applyAlignment="0" applyProtection="0"/>
    <xf numFmtId="0" fontId="24" fillId="7" borderId="10" applyNumberFormat="0" applyAlignment="0" applyProtection="0"/>
    <xf numFmtId="0" fontId="24" fillId="7" borderId="10" applyNumberFormat="0" applyAlignment="0" applyProtection="0"/>
    <xf numFmtId="0" fontId="24" fillId="7" borderId="10" applyNumberFormat="0" applyAlignment="0" applyProtection="0"/>
    <xf numFmtId="0" fontId="24" fillId="7" borderId="10" applyNumberFormat="0" applyAlignment="0" applyProtection="0"/>
    <xf numFmtId="0" fontId="45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</cellStyleXfs>
  <cellXfs count="132">
    <xf numFmtId="0" fontId="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51" fillId="0" borderId="15" xfId="0" applyFont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7" fillId="0" borderId="15" xfId="0" applyFont="1" applyFill="1" applyBorder="1" applyAlignment="1">
      <alignment vertical="center"/>
    </xf>
    <xf numFmtId="0" fontId="47" fillId="10" borderId="15" xfId="0" applyFont="1" applyFill="1" applyBorder="1" applyAlignment="1">
      <alignment horizontal="center" vertical="center"/>
    </xf>
    <xf numFmtId="0" fontId="46" fillId="0" borderId="15" xfId="0" applyFont="1" applyBorder="1" applyAlignment="1">
      <alignment vertical="center"/>
    </xf>
    <xf numFmtId="177" fontId="46" fillId="0" borderId="15" xfId="308" applyNumberFormat="1" applyFont="1" applyFill="1" applyBorder="1" applyAlignment="1">
      <alignment vertical="center"/>
      <protection/>
    </xf>
    <xf numFmtId="0" fontId="50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15" xfId="0" applyFont="1" applyBorder="1" applyAlignment="1">
      <alignment horizontal="center" vertical="center"/>
    </xf>
    <xf numFmtId="177" fontId="46" fillId="10" borderId="15" xfId="0" applyNumberFormat="1" applyFont="1" applyFill="1" applyBorder="1" applyAlignment="1">
      <alignment vertical="center"/>
    </xf>
    <xf numFmtId="0" fontId="3" fillId="10" borderId="15" xfId="0" applyFont="1" applyFill="1" applyBorder="1" applyAlignment="1">
      <alignment vertical="center"/>
    </xf>
    <xf numFmtId="177" fontId="51" fillId="10" borderId="15" xfId="0" applyNumberFormat="1" applyFont="1" applyFill="1" applyBorder="1" applyAlignment="1">
      <alignment vertical="center"/>
    </xf>
    <xf numFmtId="0" fontId="51" fillId="10" borderId="15" xfId="0" applyFont="1" applyFill="1" applyBorder="1" applyAlignment="1">
      <alignment horizontal="center" vertical="center"/>
    </xf>
    <xf numFmtId="0" fontId="3" fillId="0" borderId="0" xfId="420" applyFont="1" applyAlignment="1">
      <alignment vertical="center"/>
      <protection/>
    </xf>
    <xf numFmtId="177" fontId="3" fillId="0" borderId="0" xfId="420" applyNumberFormat="1" applyFont="1" applyFill="1" applyAlignment="1">
      <alignment vertical="center"/>
      <protection/>
    </xf>
    <xf numFmtId="0" fontId="51" fillId="0" borderId="0" xfId="420" applyFont="1" applyAlignment="1">
      <alignment vertical="center"/>
      <protection/>
    </xf>
    <xf numFmtId="177" fontId="46" fillId="0" borderId="0" xfId="420" applyNumberFormat="1" applyFont="1" applyFill="1" applyAlignment="1">
      <alignment vertical="center"/>
      <protection/>
    </xf>
    <xf numFmtId="0" fontId="46" fillId="0" borderId="0" xfId="420" applyFont="1" applyAlignment="1">
      <alignment vertical="center"/>
      <protection/>
    </xf>
    <xf numFmtId="1" fontId="46" fillId="0" borderId="15" xfId="596" applyNumberFormat="1" applyFont="1" applyFill="1" applyBorder="1" applyAlignment="1">
      <alignment horizontal="center" vertical="center" wrapText="1"/>
      <protection/>
    </xf>
    <xf numFmtId="177" fontId="46" fillId="0" borderId="15" xfId="420" applyNumberFormat="1" applyFont="1" applyFill="1" applyBorder="1" applyAlignment="1">
      <alignment horizontal="center" vertical="center" wrapText="1"/>
      <protection/>
    </xf>
    <xf numFmtId="49" fontId="57" fillId="0" borderId="15" xfId="327" applyNumberFormat="1" applyFont="1" applyFill="1" applyBorder="1" applyAlignment="1" applyProtection="1">
      <alignment horizontal="left" vertical="center" wrapText="1"/>
      <protection/>
    </xf>
    <xf numFmtId="177" fontId="57" fillId="0" borderId="15" xfId="327" applyNumberFormat="1" applyFont="1" applyFill="1" applyBorder="1" applyAlignment="1">
      <alignment horizontal="right" vertical="center"/>
      <protection/>
    </xf>
    <xf numFmtId="0" fontId="57" fillId="0" borderId="15" xfId="0" applyFont="1" applyFill="1" applyBorder="1" applyAlignment="1">
      <alignment horizontal="left" vertical="center"/>
    </xf>
    <xf numFmtId="0" fontId="58" fillId="0" borderId="15" xfId="0" applyFont="1" applyFill="1" applyBorder="1" applyAlignment="1">
      <alignment horizontal="left" vertical="center" wrapText="1"/>
    </xf>
    <xf numFmtId="177" fontId="58" fillId="0" borderId="15" xfId="327" applyNumberFormat="1" applyFont="1" applyFill="1" applyBorder="1" applyAlignment="1">
      <alignment vertical="center"/>
      <protection/>
    </xf>
    <xf numFmtId="177" fontId="57" fillId="0" borderId="15" xfId="327" applyNumberFormat="1" applyFont="1" applyFill="1" applyBorder="1" applyAlignment="1">
      <alignment vertical="center"/>
      <protection/>
    </xf>
    <xf numFmtId="49" fontId="58" fillId="0" borderId="15" xfId="327" applyNumberFormat="1" applyFont="1" applyFill="1" applyBorder="1" applyAlignment="1" applyProtection="1">
      <alignment horizontal="left" vertical="center" wrapText="1"/>
      <protection/>
    </xf>
    <xf numFmtId="177" fontId="58" fillId="0" borderId="15" xfId="327" applyNumberFormat="1" applyFont="1" applyFill="1" applyBorder="1" applyAlignment="1">
      <alignment horizontal="right" vertical="center"/>
      <protection/>
    </xf>
    <xf numFmtId="177" fontId="57" fillId="0" borderId="15" xfId="854" applyNumberFormat="1" applyFont="1" applyFill="1" applyBorder="1" applyAlignment="1" applyProtection="1">
      <alignment vertical="center"/>
      <protection/>
    </xf>
    <xf numFmtId="0" fontId="57" fillId="0" borderId="15" xfId="420" applyFont="1" applyFill="1" applyBorder="1" applyAlignment="1">
      <alignment horizontal="center" vertical="center"/>
      <protection/>
    </xf>
    <xf numFmtId="3" fontId="57" fillId="0" borderId="15" xfId="597" applyNumberFormat="1" applyFont="1" applyFill="1" applyBorder="1" applyAlignment="1" applyProtection="1">
      <alignment horizontal="left" vertical="center"/>
      <protection/>
    </xf>
    <xf numFmtId="177" fontId="57" fillId="0" borderId="15" xfId="854" applyNumberFormat="1" applyFont="1" applyFill="1" applyBorder="1" applyAlignment="1">
      <alignment vertical="center"/>
    </xf>
    <xf numFmtId="0" fontId="58" fillId="0" borderId="15" xfId="0" applyFont="1" applyFill="1" applyBorder="1" applyAlignment="1">
      <alignment vertical="center"/>
    </xf>
    <xf numFmtId="0" fontId="57" fillId="0" borderId="15" xfId="420" applyFont="1" applyFill="1" applyBorder="1" applyAlignment="1">
      <alignment vertical="center"/>
      <protection/>
    </xf>
    <xf numFmtId="0" fontId="3" fillId="0" borderId="0" xfId="0" applyFont="1" applyAlignment="1">
      <alignment/>
    </xf>
    <xf numFmtId="177" fontId="3" fillId="0" borderId="0" xfId="420" applyNumberFormat="1" applyFont="1" applyAlignment="1">
      <alignment vertical="center"/>
      <protection/>
    </xf>
    <xf numFmtId="0" fontId="47" fillId="0" borderId="0" xfId="420" applyFont="1" applyAlignment="1">
      <alignment vertical="center"/>
      <protection/>
    </xf>
    <xf numFmtId="0" fontId="49" fillId="0" borderId="16" xfId="21" applyFont="1" applyFill="1" applyBorder="1" applyAlignment="1">
      <alignment horizontal="right" vertical="center"/>
    </xf>
    <xf numFmtId="0" fontId="55" fillId="0" borderId="15" xfId="420" applyFont="1" applyBorder="1" applyAlignment="1">
      <alignment horizontal="center" vertical="center"/>
      <protection/>
    </xf>
    <xf numFmtId="0" fontId="53" fillId="0" borderId="17" xfId="0" applyFont="1" applyFill="1" applyBorder="1" applyAlignment="1">
      <alignment horizontal="center" vertical="center" wrapText="1"/>
    </xf>
    <xf numFmtId="0" fontId="54" fillId="0" borderId="15" xfId="323" applyFont="1" applyBorder="1" applyAlignment="1">
      <alignment horizontal="left" vertical="center"/>
      <protection/>
    </xf>
    <xf numFmtId="0" fontId="46" fillId="0" borderId="15" xfId="0" applyFont="1" applyFill="1" applyBorder="1" applyAlignment="1">
      <alignment vertical="center" wrapText="1"/>
    </xf>
    <xf numFmtId="49" fontId="55" fillId="0" borderId="15" xfId="323" applyNumberFormat="1" applyFont="1" applyFill="1" applyBorder="1" applyAlignment="1" applyProtection="1">
      <alignment horizontal="left" vertical="center" wrapText="1" indent="1"/>
      <protection/>
    </xf>
    <xf numFmtId="177" fontId="49" fillId="0" borderId="15" xfId="420" applyNumberFormat="1" applyFont="1" applyFill="1" applyBorder="1" applyAlignment="1">
      <alignment/>
      <protection/>
    </xf>
    <xf numFmtId="177" fontId="58" fillId="0" borderId="15" xfId="854" applyNumberFormat="1" applyFont="1" applyBorder="1" applyAlignment="1">
      <alignment vertical="center"/>
    </xf>
    <xf numFmtId="177" fontId="58" fillId="0" borderId="15" xfId="854" applyNumberFormat="1" applyFont="1" applyFill="1" applyBorder="1" applyAlignment="1">
      <alignment vertical="center"/>
    </xf>
    <xf numFmtId="0" fontId="46" fillId="0" borderId="15" xfId="0" applyFont="1" applyFill="1" applyBorder="1" applyAlignment="1">
      <alignment/>
    </xf>
    <xf numFmtId="0" fontId="46" fillId="0" borderId="15" xfId="420" applyFont="1" applyBorder="1" applyAlignment="1">
      <alignment vertical="center"/>
      <protection/>
    </xf>
    <xf numFmtId="177" fontId="46" fillId="0" borderId="15" xfId="0" applyNumberFormat="1" applyFont="1" applyFill="1" applyBorder="1" applyAlignment="1">
      <alignment/>
    </xf>
    <xf numFmtId="0" fontId="54" fillId="0" borderId="15" xfId="420" applyFont="1" applyBorder="1" applyAlignment="1">
      <alignment horizontal="center" vertical="center"/>
      <protection/>
    </xf>
    <xf numFmtId="177" fontId="58" fillId="0" borderId="15" xfId="854" applyNumberFormat="1" applyFont="1" applyFill="1" applyBorder="1" applyAlignment="1" applyProtection="1">
      <alignment vertical="center"/>
      <protection/>
    </xf>
    <xf numFmtId="49" fontId="54" fillId="0" borderId="15" xfId="323" applyNumberFormat="1" applyFont="1" applyFill="1" applyBorder="1" applyAlignment="1" applyProtection="1">
      <alignment vertical="center" wrapText="1"/>
      <protection/>
    </xf>
    <xf numFmtId="181" fontId="46" fillId="0" borderId="15" xfId="420" applyNumberFormat="1" applyFont="1" applyBorder="1" applyAlignment="1">
      <alignment vertical="center"/>
      <protection/>
    </xf>
    <xf numFmtId="0" fontId="54" fillId="0" borderId="15" xfId="420" applyFont="1" applyBorder="1" applyAlignment="1">
      <alignment horizontal="left" vertical="center"/>
      <protection/>
    </xf>
    <xf numFmtId="181" fontId="51" fillId="0" borderId="15" xfId="420" applyNumberFormat="1" applyFont="1" applyBorder="1" applyAlignment="1">
      <alignment vertical="center"/>
      <protection/>
    </xf>
    <xf numFmtId="182" fontId="3" fillId="0" borderId="0" xfId="420" applyNumberFormat="1" applyFont="1" applyAlignment="1">
      <alignment vertical="center"/>
      <protection/>
    </xf>
    <xf numFmtId="0" fontId="46" fillId="1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7" fontId="46" fillId="10" borderId="15" xfId="308" applyNumberFormat="1" applyFont="1" applyFill="1" applyBorder="1" applyAlignment="1">
      <alignment vertical="center"/>
      <protection/>
    </xf>
    <xf numFmtId="0" fontId="46" fillId="10" borderId="15" xfId="0" applyFont="1" applyFill="1" applyBorder="1" applyAlignment="1">
      <alignment vertical="center"/>
    </xf>
    <xf numFmtId="0" fontId="46" fillId="0" borderId="15" xfId="0" applyNumberFormat="1" applyFont="1" applyFill="1" applyBorder="1" applyAlignment="1" applyProtection="1">
      <alignment vertical="center"/>
      <protection/>
    </xf>
    <xf numFmtId="0" fontId="47" fillId="0" borderId="15" xfId="0" applyFont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6" fillId="0" borderId="15" xfId="0" applyFont="1" applyBorder="1" applyAlignment="1">
      <alignment horizontal="left" vertical="center"/>
    </xf>
    <xf numFmtId="0" fontId="49" fillId="10" borderId="0" xfId="0" applyFont="1" applyFill="1" applyAlignment="1">
      <alignment vertical="center"/>
    </xf>
    <xf numFmtId="182" fontId="51" fillId="10" borderId="15" xfId="21" applyNumberFormat="1" applyFont="1" applyFill="1" applyBorder="1" applyAlignment="1">
      <alignment vertical="center" wrapText="1"/>
    </xf>
    <xf numFmtId="182" fontId="51" fillId="0" borderId="15" xfId="21" applyNumberFormat="1" applyFont="1" applyFill="1" applyBorder="1" applyAlignment="1">
      <alignment vertical="center" wrapText="1"/>
    </xf>
    <xf numFmtId="178" fontId="46" fillId="10" borderId="15" xfId="21" applyNumberFormat="1" applyFont="1" applyFill="1" applyBorder="1" applyAlignment="1">
      <alignment vertical="center" wrapText="1"/>
    </xf>
    <xf numFmtId="0" fontId="46" fillId="0" borderId="15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182" fontId="46" fillId="0" borderId="15" xfId="681" applyNumberFormat="1" applyFont="1" applyFill="1" applyBorder="1" applyAlignment="1">
      <alignment vertical="center"/>
    </xf>
    <xf numFmtId="182" fontId="51" fillId="0" borderId="15" xfId="681" applyNumberFormat="1" applyFont="1" applyFill="1" applyBorder="1" applyAlignment="1">
      <alignment vertical="center"/>
    </xf>
    <xf numFmtId="182" fontId="51" fillId="0" borderId="15" xfId="681" applyNumberFormat="1" applyFont="1" applyFill="1" applyBorder="1" applyAlignment="1">
      <alignment horizontal="right" vertical="center"/>
    </xf>
    <xf numFmtId="0" fontId="3" fillId="10" borderId="15" xfId="0" applyNumberFormat="1" applyFont="1" applyFill="1" applyBorder="1" applyAlignment="1">
      <alignment horizontal="left" vertical="center" indent="1"/>
    </xf>
    <xf numFmtId="182" fontId="46" fillId="0" borderId="15" xfId="681" applyNumberFormat="1" applyFont="1" applyFill="1" applyBorder="1" applyAlignment="1">
      <alignment vertical="center"/>
    </xf>
    <xf numFmtId="182" fontId="46" fillId="0" borderId="15" xfId="681" applyNumberFormat="1" applyFont="1" applyFill="1" applyBorder="1" applyAlignment="1">
      <alignment horizontal="right" vertical="center"/>
    </xf>
    <xf numFmtId="0" fontId="46" fillId="10" borderId="0" xfId="0" applyFont="1" applyFill="1" applyAlignment="1">
      <alignment vertical="center"/>
    </xf>
    <xf numFmtId="177" fontId="51" fillId="10" borderId="15" xfId="308" applyNumberFormat="1" applyFont="1" applyFill="1" applyBorder="1" applyAlignment="1">
      <alignment vertical="center"/>
      <protection/>
    </xf>
    <xf numFmtId="0" fontId="46" fillId="10" borderId="15" xfId="0" applyFont="1" applyFill="1" applyBorder="1" applyAlignment="1">
      <alignment horizontal="left" vertical="center"/>
    </xf>
    <xf numFmtId="0" fontId="47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53" fillId="10" borderId="15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vertical="center"/>
    </xf>
    <xf numFmtId="1" fontId="47" fillId="0" borderId="15" xfId="0" applyNumberFormat="1" applyFont="1" applyFill="1" applyBorder="1" applyAlignment="1">
      <alignment horizontal="center" vertical="center"/>
    </xf>
    <xf numFmtId="188" fontId="51" fillId="0" borderId="15" xfId="0" applyNumberFormat="1" applyFont="1" applyFill="1" applyBorder="1" applyAlignment="1">
      <alignment horizontal="right" vertical="center"/>
    </xf>
    <xf numFmtId="182" fontId="51" fillId="26" borderId="15" xfId="681" applyNumberFormat="1" applyFont="1" applyFill="1" applyBorder="1" applyAlignment="1">
      <alignment horizontal="center" vertical="center"/>
    </xf>
    <xf numFmtId="182" fontId="46" fillId="0" borderId="15" xfId="0" applyNumberFormat="1" applyFont="1" applyFill="1" applyBorder="1" applyAlignment="1">
      <alignment horizontal="right" vertical="center"/>
    </xf>
    <xf numFmtId="188" fontId="46" fillId="0" borderId="15" xfId="0" applyNumberFormat="1" applyFont="1" applyFill="1" applyBorder="1" applyAlignment="1">
      <alignment horizontal="right" vertical="center"/>
    </xf>
    <xf numFmtId="0" fontId="46" fillId="26" borderId="15" xfId="0" applyFont="1" applyFill="1" applyBorder="1" applyAlignment="1">
      <alignment horizontal="right" vertical="center"/>
    </xf>
    <xf numFmtId="0" fontId="55" fillId="0" borderId="15" xfId="0" applyFont="1" applyFill="1" applyBorder="1" applyAlignment="1">
      <alignment vertical="center" shrinkToFit="1"/>
    </xf>
    <xf numFmtId="0" fontId="46" fillId="26" borderId="18" xfId="0" applyFont="1" applyFill="1" applyBorder="1" applyAlignment="1">
      <alignment horizontal="right" vertical="center"/>
    </xf>
    <xf numFmtId="182" fontId="46" fillId="26" borderId="15" xfId="681" applyNumberFormat="1" applyFont="1" applyFill="1" applyBorder="1" applyAlignment="1">
      <alignment vertical="center"/>
    </xf>
    <xf numFmtId="182" fontId="46" fillId="26" borderId="18" xfId="681" applyNumberFormat="1" applyFont="1" applyFill="1" applyBorder="1" applyAlignment="1">
      <alignment vertical="center"/>
    </xf>
    <xf numFmtId="182" fontId="46" fillId="0" borderId="0" xfId="0" applyNumberFormat="1" applyFont="1" applyFill="1" applyAlignment="1">
      <alignment vertical="center"/>
    </xf>
    <xf numFmtId="0" fontId="47" fillId="0" borderId="0" xfId="0" applyFont="1" applyBorder="1" applyAlignment="1">
      <alignment vertical="center"/>
    </xf>
    <xf numFmtId="0" fontId="46" fillId="1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9" fillId="0" borderId="16" xfId="0" applyFont="1" applyFill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right" vertical="center"/>
    </xf>
    <xf numFmtId="0" fontId="46" fillId="0" borderId="15" xfId="0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vertical="center"/>
    </xf>
    <xf numFmtId="1" fontId="47" fillId="0" borderId="15" xfId="0" applyNumberFormat="1" applyFont="1" applyBorder="1" applyAlignment="1">
      <alignment horizontal="center" vertical="center"/>
    </xf>
    <xf numFmtId="182" fontId="51" fillId="10" borderId="15" xfId="681" applyNumberFormat="1" applyFont="1" applyFill="1" applyBorder="1" applyAlignment="1">
      <alignment horizontal="right" vertical="center"/>
    </xf>
    <xf numFmtId="181" fontId="51" fillId="0" borderId="15" xfId="0" applyNumberFormat="1" applyFont="1" applyFill="1" applyBorder="1" applyAlignment="1">
      <alignment horizontal="right" vertical="center"/>
    </xf>
    <xf numFmtId="10" fontId="46" fillId="0" borderId="0" xfId="0" applyNumberFormat="1" applyFont="1" applyAlignment="1">
      <alignment vertical="center"/>
    </xf>
    <xf numFmtId="182" fontId="51" fillId="10" borderId="15" xfId="681" applyNumberFormat="1" applyFont="1" applyFill="1" applyBorder="1" applyAlignment="1">
      <alignment vertical="center"/>
    </xf>
    <xf numFmtId="182" fontId="51" fillId="26" borderId="15" xfId="681" applyNumberFormat="1" applyFont="1" applyFill="1" applyBorder="1" applyAlignment="1">
      <alignment horizontal="right" vertical="center"/>
    </xf>
    <xf numFmtId="0" fontId="3" fillId="0" borderId="15" xfId="0" applyNumberFormat="1" applyFont="1" applyBorder="1" applyAlignment="1">
      <alignment horizontal="left" vertical="center" indent="1"/>
    </xf>
    <xf numFmtId="177" fontId="52" fillId="10" borderId="15" xfId="0" applyNumberFormat="1" applyFont="1" applyFill="1" applyBorder="1" applyAlignment="1">
      <alignment vertical="center"/>
    </xf>
    <xf numFmtId="181" fontId="46" fillId="0" borderId="15" xfId="0" applyNumberFormat="1" applyFont="1" applyFill="1" applyBorder="1" applyAlignment="1">
      <alignment horizontal="right" vertical="center"/>
    </xf>
    <xf numFmtId="182" fontId="46" fillId="26" borderId="15" xfId="681" applyNumberFormat="1" applyFont="1" applyFill="1" applyBorder="1" applyAlignment="1">
      <alignment vertical="center"/>
    </xf>
    <xf numFmtId="0" fontId="3" fillId="0" borderId="15" xfId="0" applyNumberFormat="1" applyFont="1" applyBorder="1" applyAlignment="1">
      <alignment horizontal="left" vertical="center" indent="1" shrinkToFit="1"/>
    </xf>
    <xf numFmtId="182" fontId="46" fillId="0" borderId="0" xfId="0" applyNumberFormat="1" applyFont="1" applyAlignment="1">
      <alignment vertical="center"/>
    </xf>
    <xf numFmtId="0" fontId="5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10" borderId="15" xfId="0" applyFont="1" applyFill="1" applyBorder="1" applyAlignment="1">
      <alignment horizontal="left" vertical="center"/>
    </xf>
    <xf numFmtId="0" fontId="46" fillId="0" borderId="15" xfId="0" applyFont="1" applyBorder="1" applyAlignment="1">
      <alignment horizontal="left" vertical="center" indent="1"/>
    </xf>
    <xf numFmtId="177" fontId="3" fillId="0" borderId="15" xfId="0" applyNumberFormat="1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177" fontId="49" fillId="0" borderId="16" xfId="420" applyNumberFormat="1" applyFont="1" applyFill="1" applyBorder="1" applyAlignment="1">
      <alignment horizontal="center" vertical="center" wrapText="1"/>
      <protection/>
    </xf>
    <xf numFmtId="177" fontId="46" fillId="0" borderId="0" xfId="0" applyNumberFormat="1" applyFont="1" applyFill="1" applyAlignment="1">
      <alignment vertical="center"/>
    </xf>
  </cellXfs>
  <cellStyles count="1038">
    <cellStyle name="Normal" xfId="0"/>
    <cellStyle name="?鹎%U龡&amp;H齲_x0001_C铣_x0014__x0007__x0001__x0001_ 3 5 3" xfId="15"/>
    <cellStyle name="?鹎%U龡&amp;H齲_x0001_C铣_x0014__x0007__x0001__x0001_ 5 4" xfId="16"/>
    <cellStyle name="_ET_STYLE_NoName_00_" xfId="17"/>
    <cellStyle name="20% - 强调文字颜色 1" xfId="18"/>
    <cellStyle name="20% - 强调文字颜色 1 10 2 6" xfId="19"/>
    <cellStyle name="20% - 强调文字颜色 1 18 2 2 2" xfId="20"/>
    <cellStyle name="20% - 强调文字颜色 1 18 7 4 4" xfId="21"/>
    <cellStyle name="20% - 强调文字颜色 1 2" xfId="22"/>
    <cellStyle name="20% - 强调文字颜色 1 2 2" xfId="23"/>
    <cellStyle name="20% - 强调文字颜色 1 2 2 2" xfId="24"/>
    <cellStyle name="20% - 强调文字颜色 1 2 2 2 2" xfId="25"/>
    <cellStyle name="20% - 强调文字颜色 1 2 3" xfId="26"/>
    <cellStyle name="20% - 强调文字颜色 1 2 3 2" xfId="27"/>
    <cellStyle name="20% - 强调文字颜色 1 2 4" xfId="28"/>
    <cellStyle name="20% - 强调文字颜色 1 3" xfId="29"/>
    <cellStyle name="20% - 强调文字颜色 1 3 2" xfId="30"/>
    <cellStyle name="20% - 强调文字颜色 1 4" xfId="31"/>
    <cellStyle name="20% - 强调文字颜色 2" xfId="32"/>
    <cellStyle name="20% - 强调文字颜色 2 2" xfId="33"/>
    <cellStyle name="20% - 强调文字颜色 2 2 2" xfId="34"/>
    <cellStyle name="20% - 强调文字颜色 2 2 2 2" xfId="35"/>
    <cellStyle name="20% - 强调文字颜色 2 2 2 2 2" xfId="36"/>
    <cellStyle name="20% - 强调文字颜色 2 2 3" xfId="37"/>
    <cellStyle name="20% - 强调文字颜色 2 2 3 2" xfId="38"/>
    <cellStyle name="20% - 强调文字颜色 2 2 4" xfId="39"/>
    <cellStyle name="20% - 强调文字颜色 2 3" xfId="40"/>
    <cellStyle name="20% - 强调文字颜色 2 3 2" xfId="41"/>
    <cellStyle name="20% - 强调文字颜色 2 4" xfId="42"/>
    <cellStyle name="20% - 强调文字颜色 3" xfId="43"/>
    <cellStyle name="20% - 强调文字颜色 3 2" xfId="44"/>
    <cellStyle name="20% - 强调文字颜色 3 2 2" xfId="45"/>
    <cellStyle name="20% - 强调文字颜色 3 2 2 2" xfId="46"/>
    <cellStyle name="20% - 强调文字颜色 3 2 2 2 2" xfId="47"/>
    <cellStyle name="20% - 强调文字颜色 3 2 3" xfId="48"/>
    <cellStyle name="20% - 强调文字颜色 3 2 3 2" xfId="49"/>
    <cellStyle name="20% - 强调文字颜色 3 2 4" xfId="50"/>
    <cellStyle name="20% - 强调文字颜色 3 3" xfId="51"/>
    <cellStyle name="20% - 强调文字颜色 3 3 2" xfId="52"/>
    <cellStyle name="20% - 强调文字颜色 3 4" xfId="53"/>
    <cellStyle name="20% - 强调文字颜色 4" xfId="54"/>
    <cellStyle name="20% - 强调文字颜色 4 2" xfId="55"/>
    <cellStyle name="20% - 强调文字颜色 4 2 2" xfId="56"/>
    <cellStyle name="20% - 强调文字颜色 4 2 2 2" xfId="57"/>
    <cellStyle name="20% - 强调文字颜色 4 2 2 2 2" xfId="58"/>
    <cellStyle name="20% - 强调文字颜色 4 2 3" xfId="59"/>
    <cellStyle name="20% - 强调文字颜色 4 2 3 2" xfId="60"/>
    <cellStyle name="20% - 强调文字颜色 4 2 4" xfId="61"/>
    <cellStyle name="20% - 强调文字颜色 4 3" xfId="62"/>
    <cellStyle name="20% - 强调文字颜色 4 3 2" xfId="63"/>
    <cellStyle name="20% - 强调文字颜色 4 4" xfId="64"/>
    <cellStyle name="20% - 强调文字颜色 5" xfId="65"/>
    <cellStyle name="20% - 强调文字颜色 5 2" xfId="66"/>
    <cellStyle name="20% - 强调文字颜色 5 2 2" xfId="67"/>
    <cellStyle name="20% - 强调文字颜色 5 2 2 2" xfId="68"/>
    <cellStyle name="20% - 强调文字颜色 5 2 2 2 2" xfId="69"/>
    <cellStyle name="20% - 强调文字颜色 5 2 3" xfId="70"/>
    <cellStyle name="20% - 强调文字颜色 5 2 3 2" xfId="71"/>
    <cellStyle name="20% - 强调文字颜色 5 2 4" xfId="72"/>
    <cellStyle name="20% - 强调文字颜色 5 3" xfId="73"/>
    <cellStyle name="20% - 强调文字颜色 5 3 2" xfId="74"/>
    <cellStyle name="20% - 强调文字颜色 5 4" xfId="75"/>
    <cellStyle name="20% - 强调文字颜色 6" xfId="76"/>
    <cellStyle name="20% - 强调文字颜色 6 2" xfId="77"/>
    <cellStyle name="20% - 强调文字颜色 6 2 2" xfId="78"/>
    <cellStyle name="20% - 强调文字颜色 6 2 2 2" xfId="79"/>
    <cellStyle name="20% - 强调文字颜色 6 2 2 2 2" xfId="80"/>
    <cellStyle name="20% - 强调文字颜色 6 2 3" xfId="81"/>
    <cellStyle name="20% - 强调文字颜色 6 2 3 2" xfId="82"/>
    <cellStyle name="20% - 强调文字颜色 6 2 4" xfId="83"/>
    <cellStyle name="20% - 强调文字颜色 6 3" xfId="84"/>
    <cellStyle name="20% - 强调文字颜色 6 3 2" xfId="85"/>
    <cellStyle name="20% - 强调文字颜色 6 4" xfId="86"/>
    <cellStyle name="20% - 着色 1" xfId="87"/>
    <cellStyle name="20% - 着色 2" xfId="88"/>
    <cellStyle name="20% - 着色 3" xfId="89"/>
    <cellStyle name="20% - 着色 4" xfId="90"/>
    <cellStyle name="20% - 着色 5" xfId="91"/>
    <cellStyle name="20% - 着色 6" xfId="92"/>
    <cellStyle name="40% - 强调文字颜色 1" xfId="93"/>
    <cellStyle name="40% - 强调文字颜色 1 2" xfId="94"/>
    <cellStyle name="40% - 强调文字颜色 1 2 2" xfId="95"/>
    <cellStyle name="40% - 强调文字颜色 1 2 2 2" xfId="96"/>
    <cellStyle name="40% - 强调文字颜色 1 2 2 2 2" xfId="97"/>
    <cellStyle name="40% - 强调文字颜色 1 2 3" xfId="98"/>
    <cellStyle name="40% - 强调文字颜色 1 2 3 2" xfId="99"/>
    <cellStyle name="40% - 强调文字颜色 1 2 4" xfId="100"/>
    <cellStyle name="40% - 强调文字颜色 1 3" xfId="101"/>
    <cellStyle name="40% - 强调文字颜色 1 3 2" xfId="102"/>
    <cellStyle name="40% - 强调文字颜色 1 4" xfId="103"/>
    <cellStyle name="40% - 强调文字颜色 2" xfId="104"/>
    <cellStyle name="40% - 强调文字颜色 2 2" xfId="105"/>
    <cellStyle name="40% - 强调文字颜色 2 2 2" xfId="106"/>
    <cellStyle name="40% - 强调文字颜色 2 2 2 2" xfId="107"/>
    <cellStyle name="40% - 强调文字颜色 2 2 2 2 2" xfId="108"/>
    <cellStyle name="40% - 强调文字颜色 2 2 3" xfId="109"/>
    <cellStyle name="40% - 强调文字颜色 2 2 3 2" xfId="110"/>
    <cellStyle name="40% - 强调文字颜色 2 2 4" xfId="111"/>
    <cellStyle name="40% - 强调文字颜色 2 3" xfId="112"/>
    <cellStyle name="40% - 强调文字颜色 2 3 2" xfId="113"/>
    <cellStyle name="40% - 强调文字颜色 2 4" xfId="114"/>
    <cellStyle name="40% - 强调文字颜色 3" xfId="115"/>
    <cellStyle name="40% - 强调文字颜色 3 2" xfId="116"/>
    <cellStyle name="40% - 强调文字颜色 3 2 2" xfId="117"/>
    <cellStyle name="40% - 强调文字颜色 3 2 2 2" xfId="118"/>
    <cellStyle name="40% - 强调文字颜色 3 2 2 2 2" xfId="119"/>
    <cellStyle name="40% - 强调文字颜色 3 2 3" xfId="120"/>
    <cellStyle name="40% - 强调文字颜色 3 2 3 2" xfId="121"/>
    <cellStyle name="40% - 强调文字颜色 3 2 4" xfId="122"/>
    <cellStyle name="40% - 强调文字颜色 3 3" xfId="123"/>
    <cellStyle name="40% - 强调文字颜色 3 3 2" xfId="124"/>
    <cellStyle name="40% - 强调文字颜色 3 4" xfId="125"/>
    <cellStyle name="40% - 强调文字颜色 4" xfId="126"/>
    <cellStyle name="40% - 强调文字颜色 4 2" xfId="127"/>
    <cellStyle name="40% - 强调文字颜色 4 2 2" xfId="128"/>
    <cellStyle name="40% - 强调文字颜色 4 2 2 2" xfId="129"/>
    <cellStyle name="40% - 强调文字颜色 4 2 2 2 2" xfId="130"/>
    <cellStyle name="40% - 强调文字颜色 4 2 3" xfId="131"/>
    <cellStyle name="40% - 强调文字颜色 4 2 3 2" xfId="132"/>
    <cellStyle name="40% - 强调文字颜色 4 2 4" xfId="133"/>
    <cellStyle name="40% - 强调文字颜色 4 3" xfId="134"/>
    <cellStyle name="40% - 强调文字颜色 4 3 2" xfId="135"/>
    <cellStyle name="40% - 强调文字颜色 4 4" xfId="136"/>
    <cellStyle name="40% - 强调文字颜色 5" xfId="137"/>
    <cellStyle name="40% - 强调文字颜色 5 2" xfId="138"/>
    <cellStyle name="40% - 强调文字颜色 5 2 2" xfId="139"/>
    <cellStyle name="40% - 强调文字颜色 5 2 2 2" xfId="140"/>
    <cellStyle name="40% - 强调文字颜色 5 2 2 2 2" xfId="141"/>
    <cellStyle name="40% - 强调文字颜色 5 2 3" xfId="142"/>
    <cellStyle name="40% - 强调文字颜色 5 2 3 2" xfId="143"/>
    <cellStyle name="40% - 强调文字颜色 5 2 4" xfId="144"/>
    <cellStyle name="40% - 强调文字颜色 5 3" xfId="145"/>
    <cellStyle name="40% - 强调文字颜色 5 3 2" xfId="146"/>
    <cellStyle name="40% - 强调文字颜色 5 4" xfId="147"/>
    <cellStyle name="40% - 强调文字颜色 6" xfId="148"/>
    <cellStyle name="40% - 强调文字颜色 6 2" xfId="149"/>
    <cellStyle name="40% - 强调文字颜色 6 2 2" xfId="150"/>
    <cellStyle name="40% - 强调文字颜色 6 2 2 2" xfId="151"/>
    <cellStyle name="40% - 强调文字颜色 6 2 2 2 2" xfId="152"/>
    <cellStyle name="40% - 强调文字颜色 6 2 3" xfId="153"/>
    <cellStyle name="40% - 强调文字颜色 6 2 3 2" xfId="154"/>
    <cellStyle name="40% - 强调文字颜色 6 2 4" xfId="155"/>
    <cellStyle name="40% - 强调文字颜色 6 3" xfId="156"/>
    <cellStyle name="40% - 强调文字颜色 6 3 2" xfId="157"/>
    <cellStyle name="40% - 强调文字颜色 6 4" xfId="158"/>
    <cellStyle name="40% - 着色 1" xfId="159"/>
    <cellStyle name="40% - 着色 2" xfId="160"/>
    <cellStyle name="40% - 着色 3" xfId="161"/>
    <cellStyle name="40% - 着色 4" xfId="162"/>
    <cellStyle name="40% - 着色 5" xfId="163"/>
    <cellStyle name="40% - 着色 6" xfId="164"/>
    <cellStyle name="60% - 强调文字颜色 1" xfId="165"/>
    <cellStyle name="60% - 强调文字颜色 1 2" xfId="166"/>
    <cellStyle name="60% - 强调文字颜色 1 2 2" xfId="167"/>
    <cellStyle name="60% - 强调文字颜色 1 2 2 2" xfId="168"/>
    <cellStyle name="60% - 强调文字颜色 1 2 2 2 2" xfId="169"/>
    <cellStyle name="60% - 强调文字颜色 1 2 3" xfId="170"/>
    <cellStyle name="60% - 强调文字颜色 1 2 3 2" xfId="171"/>
    <cellStyle name="60% - 强调文字颜色 1 2 4" xfId="172"/>
    <cellStyle name="60% - 强调文字颜色 1 3" xfId="173"/>
    <cellStyle name="60% - 强调文字颜色 1 3 2" xfId="174"/>
    <cellStyle name="60% - 强调文字颜色 1 4" xfId="175"/>
    <cellStyle name="60% - 强调文字颜色 2" xfId="176"/>
    <cellStyle name="60% - 强调文字颜色 2 2" xfId="177"/>
    <cellStyle name="60% - 强调文字颜色 2 2 2" xfId="178"/>
    <cellStyle name="60% - 强调文字颜色 2 2 2 2" xfId="179"/>
    <cellStyle name="60% - 强调文字颜色 2 2 2 2 2" xfId="180"/>
    <cellStyle name="60% - 强调文字颜色 2 2 3" xfId="181"/>
    <cellStyle name="60% - 强调文字颜色 2 2 3 2" xfId="182"/>
    <cellStyle name="60% - 强调文字颜色 2 2 4" xfId="183"/>
    <cellStyle name="60% - 强调文字颜色 2 3" xfId="184"/>
    <cellStyle name="60% - 强调文字颜色 2 3 2" xfId="185"/>
    <cellStyle name="60% - 强调文字颜色 2 4" xfId="186"/>
    <cellStyle name="60% - 强调文字颜色 3" xfId="187"/>
    <cellStyle name="60% - 强调文字颜色 3 2" xfId="188"/>
    <cellStyle name="60% - 强调文字颜色 3 2 2" xfId="189"/>
    <cellStyle name="60% - 强调文字颜色 3 2 2 2" xfId="190"/>
    <cellStyle name="60% - 强调文字颜色 3 2 2 2 2" xfId="191"/>
    <cellStyle name="60% - 强调文字颜色 3 2 3" xfId="192"/>
    <cellStyle name="60% - 强调文字颜色 3 2 3 2" xfId="193"/>
    <cellStyle name="60% - 强调文字颜色 3 2 4" xfId="194"/>
    <cellStyle name="60% - 强调文字颜色 3 3" xfId="195"/>
    <cellStyle name="60% - 强调文字颜色 3 3 2" xfId="196"/>
    <cellStyle name="60% - 强调文字颜色 3 4" xfId="197"/>
    <cellStyle name="60% - 强调文字颜色 4" xfId="198"/>
    <cellStyle name="60% - 强调文字颜色 4 2" xfId="199"/>
    <cellStyle name="60% - 强调文字颜色 4 2 2" xfId="200"/>
    <cellStyle name="60% - 强调文字颜色 4 2 2 2" xfId="201"/>
    <cellStyle name="60% - 强调文字颜色 4 2 2 2 2" xfId="202"/>
    <cellStyle name="60% - 强调文字颜色 4 2 3" xfId="203"/>
    <cellStyle name="60% - 强调文字颜色 4 2 3 2" xfId="204"/>
    <cellStyle name="60% - 强调文字颜色 4 2 4" xfId="205"/>
    <cellStyle name="60% - 强调文字颜色 4 3" xfId="206"/>
    <cellStyle name="60% - 强调文字颜色 4 3 2" xfId="207"/>
    <cellStyle name="60% - 强调文字颜色 4 4" xfId="208"/>
    <cellStyle name="60% - 强调文字颜色 5" xfId="209"/>
    <cellStyle name="60% - 强调文字颜色 5 2" xfId="210"/>
    <cellStyle name="60% - 强调文字颜色 5 2 2" xfId="211"/>
    <cellStyle name="60% - 强调文字颜色 5 2 2 2" xfId="212"/>
    <cellStyle name="60% - 强调文字颜色 5 2 2 2 2" xfId="213"/>
    <cellStyle name="60% - 强调文字颜色 5 2 3" xfId="214"/>
    <cellStyle name="60% - 强调文字颜色 5 2 3 2" xfId="215"/>
    <cellStyle name="60% - 强调文字颜色 5 2 4" xfId="216"/>
    <cellStyle name="60% - 强调文字颜色 5 3" xfId="217"/>
    <cellStyle name="60% - 强调文字颜色 5 3 2" xfId="218"/>
    <cellStyle name="60% - 强调文字颜色 5 4" xfId="219"/>
    <cellStyle name="60% - 强调文字颜色 6" xfId="220"/>
    <cellStyle name="60% - 强调文字颜色 6 2" xfId="221"/>
    <cellStyle name="60% - 强调文字颜色 6 2 2" xfId="222"/>
    <cellStyle name="60% - 强调文字颜色 6 2 2 2" xfId="223"/>
    <cellStyle name="60% - 强调文字颜色 6 2 2 2 2" xfId="224"/>
    <cellStyle name="60% - 强调文字颜色 6 2 3" xfId="225"/>
    <cellStyle name="60% - 强调文字颜色 6 2 3 2" xfId="226"/>
    <cellStyle name="60% - 强调文字颜色 6 2 4" xfId="227"/>
    <cellStyle name="60% - 强调文字颜色 6 3" xfId="228"/>
    <cellStyle name="60% - 强调文字颜色 6 3 2" xfId="229"/>
    <cellStyle name="60% - 强调文字颜色 6 4" xfId="230"/>
    <cellStyle name="60% - 着色 1" xfId="231"/>
    <cellStyle name="60% - 着色 2" xfId="232"/>
    <cellStyle name="60% - 着色 3" xfId="233"/>
    <cellStyle name="60% - 着色 4" xfId="234"/>
    <cellStyle name="60% - 着色 5" xfId="235"/>
    <cellStyle name="60% - 着色 6" xfId="236"/>
    <cellStyle name="Percent" xfId="237"/>
    <cellStyle name="百分比 2" xfId="238"/>
    <cellStyle name="标题" xfId="239"/>
    <cellStyle name="标题 1" xfId="240"/>
    <cellStyle name="标题 1 2" xfId="241"/>
    <cellStyle name="标题 1 2 2" xfId="242"/>
    <cellStyle name="标题 1 2 2 2" xfId="243"/>
    <cellStyle name="标题 1 2 2 2 2" xfId="244"/>
    <cellStyle name="标题 1 2 3" xfId="245"/>
    <cellStyle name="标题 1 2 3 2" xfId="246"/>
    <cellStyle name="标题 1 2 4" xfId="247"/>
    <cellStyle name="标题 1 3" xfId="248"/>
    <cellStyle name="标题 1 3 2" xfId="249"/>
    <cellStyle name="标题 1 4" xfId="250"/>
    <cellStyle name="标题 2" xfId="251"/>
    <cellStyle name="标题 2 2" xfId="252"/>
    <cellStyle name="标题 2 2 2" xfId="253"/>
    <cellStyle name="标题 2 2 2 2" xfId="254"/>
    <cellStyle name="标题 2 2 2 2 2" xfId="255"/>
    <cellStyle name="标题 2 2 3" xfId="256"/>
    <cellStyle name="标题 2 2 3 2" xfId="257"/>
    <cellStyle name="标题 2 2 4" xfId="258"/>
    <cellStyle name="标题 2 3" xfId="259"/>
    <cellStyle name="标题 2 3 2" xfId="260"/>
    <cellStyle name="标题 2 4" xfId="261"/>
    <cellStyle name="标题 3" xfId="262"/>
    <cellStyle name="标题 3 2" xfId="263"/>
    <cellStyle name="标题 3 2 2" xfId="264"/>
    <cellStyle name="标题 3 2 2 2" xfId="265"/>
    <cellStyle name="标题 3 2 2 2 2" xfId="266"/>
    <cellStyle name="标题 3 2 3" xfId="267"/>
    <cellStyle name="标题 3 2 3 2" xfId="268"/>
    <cellStyle name="标题 3 2 4" xfId="269"/>
    <cellStyle name="标题 3 3" xfId="270"/>
    <cellStyle name="标题 3 3 2" xfId="271"/>
    <cellStyle name="标题 3 4" xfId="272"/>
    <cellStyle name="标题 4" xfId="273"/>
    <cellStyle name="标题 4 2" xfId="274"/>
    <cellStyle name="标题 4 2 2" xfId="275"/>
    <cellStyle name="标题 4 2 2 2" xfId="276"/>
    <cellStyle name="标题 4 2 2 2 2" xfId="277"/>
    <cellStyle name="标题 4 2 3" xfId="278"/>
    <cellStyle name="标题 4 2 3 2" xfId="279"/>
    <cellStyle name="标题 4 2 4" xfId="280"/>
    <cellStyle name="标题 4 3" xfId="281"/>
    <cellStyle name="标题 4 3 2" xfId="282"/>
    <cellStyle name="标题 4 4" xfId="283"/>
    <cellStyle name="标题 5" xfId="284"/>
    <cellStyle name="标题 5 2" xfId="285"/>
    <cellStyle name="标题 5 2 2" xfId="286"/>
    <cellStyle name="标题 5 2 2 2" xfId="287"/>
    <cellStyle name="标题 5 3" xfId="288"/>
    <cellStyle name="标题 5 3 2" xfId="289"/>
    <cellStyle name="标题 5 4" xfId="290"/>
    <cellStyle name="标题 6" xfId="291"/>
    <cellStyle name="标题 6 2" xfId="292"/>
    <cellStyle name="标题 7" xfId="293"/>
    <cellStyle name="差" xfId="294"/>
    <cellStyle name="差 2" xfId="295"/>
    <cellStyle name="差 2 2" xfId="296"/>
    <cellStyle name="差 2 2 2" xfId="297"/>
    <cellStyle name="差 2 2 2 2" xfId="298"/>
    <cellStyle name="差 2 3" xfId="299"/>
    <cellStyle name="差 2 3 2" xfId="300"/>
    <cellStyle name="差 2 4" xfId="301"/>
    <cellStyle name="差 3" xfId="302"/>
    <cellStyle name="差 3 2" xfId="303"/>
    <cellStyle name="差 4" xfId="304"/>
    <cellStyle name="差_43D52F54AE89403EE0530A083063403E" xfId="305"/>
    <cellStyle name="差_44B1A4BBE91BA100E0530A083063A100" xfId="306"/>
    <cellStyle name="差_44C2FE9C4094D0F4E0530A083063D0F4" xfId="307"/>
    <cellStyle name="常规 10" xfId="308"/>
    <cellStyle name="常规 10 2" xfId="309"/>
    <cellStyle name="常规 10 2 2" xfId="310"/>
    <cellStyle name="常规 10 2 3" xfId="311"/>
    <cellStyle name="常规 10 3" xfId="312"/>
    <cellStyle name="常规 10 3 2" xfId="313"/>
    <cellStyle name="常规 10 4" xfId="314"/>
    <cellStyle name="常规 10 5" xfId="315"/>
    <cellStyle name="常规 10 6" xfId="316"/>
    <cellStyle name="常规 10 7" xfId="317"/>
    <cellStyle name="常规 11" xfId="318"/>
    <cellStyle name="常规 11 2" xfId="319"/>
    <cellStyle name="常规 11 2 2" xfId="320"/>
    <cellStyle name="常规 11 3" xfId="321"/>
    <cellStyle name="常规 11 4" xfId="322"/>
    <cellStyle name="常规 11 5" xfId="323"/>
    <cellStyle name="常规 12" xfId="324"/>
    <cellStyle name="常规 12 2" xfId="325"/>
    <cellStyle name="常规 12 3" xfId="326"/>
    <cellStyle name="常规 13" xfId="327"/>
    <cellStyle name="常规 13 2" xfId="328"/>
    <cellStyle name="常规 14" xfId="329"/>
    <cellStyle name="常规 15" xfId="330"/>
    <cellStyle name="常规 16" xfId="331"/>
    <cellStyle name="常规 17" xfId="332"/>
    <cellStyle name="常规 2" xfId="333"/>
    <cellStyle name="常规 2 10" xfId="334"/>
    <cellStyle name="常规 2 2" xfId="335"/>
    <cellStyle name="常规 2 2 2" xfId="336"/>
    <cellStyle name="常规 2 2 2 2" xfId="337"/>
    <cellStyle name="常规 2 2 2 2 2" xfId="338"/>
    <cellStyle name="常规 2 2 2 3" xfId="339"/>
    <cellStyle name="常规 2 2 3" xfId="340"/>
    <cellStyle name="常规 2 2 3 2" xfId="341"/>
    <cellStyle name="常规 2 2 3 2 2" xfId="342"/>
    <cellStyle name="常规 2 2 3 2 2 2" xfId="343"/>
    <cellStyle name="常规 2 2 3 3" xfId="344"/>
    <cellStyle name="常规 2 2 3 3 2" xfId="345"/>
    <cellStyle name="常规 2 2 3 4" xfId="346"/>
    <cellStyle name="常规 2 2 4" xfId="347"/>
    <cellStyle name="常规 2 2 4 2" xfId="348"/>
    <cellStyle name="常规 2 2 4 2 2" xfId="349"/>
    <cellStyle name="常规 2 2 5" xfId="350"/>
    <cellStyle name="常规 2 2 5 2" xfId="351"/>
    <cellStyle name="常规 2 2 5 2 2" xfId="352"/>
    <cellStyle name="常规 2 2 6" xfId="353"/>
    <cellStyle name="常规 2 2 6 2" xfId="354"/>
    <cellStyle name="常规 2 2 6 2 2" xfId="355"/>
    <cellStyle name="常规 2 2 6 2 2 2" xfId="356"/>
    <cellStyle name="常规 2 2 6 3" xfId="357"/>
    <cellStyle name="常规 2 2 6 3 2" xfId="358"/>
    <cellStyle name="常规 2 2 7" xfId="359"/>
    <cellStyle name="常规 2 2 7 2" xfId="360"/>
    <cellStyle name="常规 2 2 7 2 2" xfId="361"/>
    <cellStyle name="常规 2 2 7 2 2 2" xfId="362"/>
    <cellStyle name="常规 2 2 7 3" xfId="363"/>
    <cellStyle name="常规 2 2 7 3 2" xfId="364"/>
    <cellStyle name="常规 2 2 8" xfId="365"/>
    <cellStyle name="常规 2 2 8 2" xfId="366"/>
    <cellStyle name="常规 2 2 9" xfId="367"/>
    <cellStyle name="常规 2 3" xfId="368"/>
    <cellStyle name="常规 2 3 2" xfId="369"/>
    <cellStyle name="常规 2 3 2 2" xfId="370"/>
    <cellStyle name="常规 2 3 2 2 2" xfId="371"/>
    <cellStyle name="常规 2 3 2 2 2 2" xfId="372"/>
    <cellStyle name="常规 2 3 2 3" xfId="373"/>
    <cellStyle name="常规 2 3 2 3 2" xfId="374"/>
    <cellStyle name="常规 2 3 3" xfId="375"/>
    <cellStyle name="常规 2 3 3 2" xfId="376"/>
    <cellStyle name="常规 2 3 3 2 2" xfId="377"/>
    <cellStyle name="常规 2 3 4" xfId="378"/>
    <cellStyle name="常规 2 3 4 2" xfId="379"/>
    <cellStyle name="常规 2 3 4 2 2" xfId="380"/>
    <cellStyle name="常规 2 3 4 2 2 2" xfId="381"/>
    <cellStyle name="常规 2 3 4 3" xfId="382"/>
    <cellStyle name="常规 2 3 4 3 2" xfId="383"/>
    <cellStyle name="常规 2 3 5" xfId="384"/>
    <cellStyle name="常规 2 3 5 2" xfId="385"/>
    <cellStyle name="常规 2 3 5 2 2" xfId="386"/>
    <cellStyle name="常规 2 3 5 2 2 2" xfId="387"/>
    <cellStyle name="常规 2 3 5 3" xfId="388"/>
    <cellStyle name="常规 2 3 5 3 2" xfId="389"/>
    <cellStyle name="常规 2 3 6" xfId="390"/>
    <cellStyle name="常规 2 3 6 2" xfId="391"/>
    <cellStyle name="常规 2 3 7" xfId="392"/>
    <cellStyle name="常规 2 4" xfId="393"/>
    <cellStyle name="常规 2 4 2" xfId="394"/>
    <cellStyle name="常规 2 4 2 2" xfId="395"/>
    <cellStyle name="常规 2 4 3" xfId="396"/>
    <cellStyle name="常规 2 5" xfId="397"/>
    <cellStyle name="常规 2 5 2" xfId="398"/>
    <cellStyle name="常规 2 5 2 2" xfId="399"/>
    <cellStyle name="常规 2 5 2 2 2" xfId="400"/>
    <cellStyle name="常规 2 5 3" xfId="401"/>
    <cellStyle name="常规 2 5 3 2" xfId="402"/>
    <cellStyle name="常规 2 6" xfId="403"/>
    <cellStyle name="常规 2 6 2" xfId="404"/>
    <cellStyle name="常规 2 6 2 2" xfId="405"/>
    <cellStyle name="常规 2 7" xfId="406"/>
    <cellStyle name="常规 2 7 2" xfId="407"/>
    <cellStyle name="常规 2 7 2 2" xfId="408"/>
    <cellStyle name="常规 2 7 2 2 2" xfId="409"/>
    <cellStyle name="常规 2 7 3" xfId="410"/>
    <cellStyle name="常规 2 7 3 2" xfId="411"/>
    <cellStyle name="常规 2 8" xfId="412"/>
    <cellStyle name="常规 2 8 2" xfId="413"/>
    <cellStyle name="常规 2 8 2 2" xfId="414"/>
    <cellStyle name="常规 2 8 2 2 2" xfId="415"/>
    <cellStyle name="常规 2 8 3" xfId="416"/>
    <cellStyle name="常规 2 8 3 2" xfId="417"/>
    <cellStyle name="常规 2 9" xfId="418"/>
    <cellStyle name="常规 2 9 2" xfId="419"/>
    <cellStyle name="常规 28" xfId="420"/>
    <cellStyle name="常规 3" xfId="421"/>
    <cellStyle name="常规 3 10" xfId="422"/>
    <cellStyle name="常规 3 10 2" xfId="423"/>
    <cellStyle name="常规 3 11" xfId="424"/>
    <cellStyle name="常规 3 2" xfId="425"/>
    <cellStyle name="常规 3 2 2" xfId="426"/>
    <cellStyle name="常规 3 2 2 2" xfId="427"/>
    <cellStyle name="常规 3 2 2 2 2" xfId="428"/>
    <cellStyle name="常规 3 2 2 3" xfId="429"/>
    <cellStyle name="常规 3 2 2 4" xfId="430"/>
    <cellStyle name="常规 3 2 3" xfId="431"/>
    <cellStyle name="常规 3 2 3 2" xfId="432"/>
    <cellStyle name="常规 3 2 3 2 2" xfId="433"/>
    <cellStyle name="常规 3 2 3 3" xfId="434"/>
    <cellStyle name="常规 3 2 3 4" xfId="435"/>
    <cellStyle name="常规 3 2 4" xfId="436"/>
    <cellStyle name="常规 3 2 4 2" xfId="437"/>
    <cellStyle name="常规 3 2 4 2 2" xfId="438"/>
    <cellStyle name="常规 3 2 4 3" xfId="439"/>
    <cellStyle name="常规 3 2 4 4" xfId="440"/>
    <cellStyle name="常规 3 2 5" xfId="441"/>
    <cellStyle name="常规 3 2 5 2" xfId="442"/>
    <cellStyle name="常规 3 2 5 2 2" xfId="443"/>
    <cellStyle name="常规 3 2 5 3" xfId="444"/>
    <cellStyle name="常规 3 2 5 4" xfId="445"/>
    <cellStyle name="常规 3 2 6" xfId="446"/>
    <cellStyle name="常规 3 2 6 2" xfId="447"/>
    <cellStyle name="常规 3 2 7" xfId="448"/>
    <cellStyle name="常规 3 2 8" xfId="449"/>
    <cellStyle name="常规 3 2 9" xfId="450"/>
    <cellStyle name="常规 3 3" xfId="451"/>
    <cellStyle name="常规 3 3 2" xfId="452"/>
    <cellStyle name="常规 3 3 2 2" xfId="453"/>
    <cellStyle name="常规 3 3 2 2 2" xfId="454"/>
    <cellStyle name="常规 3 3 2 3" xfId="455"/>
    <cellStyle name="常规 3 3 2 4" xfId="456"/>
    <cellStyle name="常规 3 3 3" xfId="457"/>
    <cellStyle name="常规 3 3 3 2" xfId="458"/>
    <cellStyle name="常规 3 3 3 2 2" xfId="459"/>
    <cellStyle name="常规 3 3 3 3" xfId="460"/>
    <cellStyle name="常规 3 3 3 4" xfId="461"/>
    <cellStyle name="常规 3 3 4" xfId="462"/>
    <cellStyle name="常规 3 3 4 2" xfId="463"/>
    <cellStyle name="常规 3 3 4 2 2" xfId="464"/>
    <cellStyle name="常规 3 3 4 3" xfId="465"/>
    <cellStyle name="常规 3 3 4 4" xfId="466"/>
    <cellStyle name="常规 3 3 5" xfId="467"/>
    <cellStyle name="常规 3 3 5 2" xfId="468"/>
    <cellStyle name="常规 3 3 5 2 2" xfId="469"/>
    <cellStyle name="常规 3 3 5 3" xfId="470"/>
    <cellStyle name="常规 3 3 5 4" xfId="471"/>
    <cellStyle name="常规 3 3 6" xfId="472"/>
    <cellStyle name="常规 3 3 6 2" xfId="473"/>
    <cellStyle name="常规 3 3 7" xfId="474"/>
    <cellStyle name="常规 3 3 8" xfId="475"/>
    <cellStyle name="常规 3 3 9" xfId="476"/>
    <cellStyle name="常规 3 4" xfId="477"/>
    <cellStyle name="常规 3 4 2" xfId="478"/>
    <cellStyle name="常规 3 4 2 2" xfId="479"/>
    <cellStyle name="常规 3 4 3" xfId="480"/>
    <cellStyle name="常规 3 4 4" xfId="481"/>
    <cellStyle name="常规 3 5" xfId="482"/>
    <cellStyle name="常规 3 5 2" xfId="483"/>
    <cellStyle name="常规 3 5 2 2" xfId="484"/>
    <cellStyle name="常规 3 5 3" xfId="485"/>
    <cellStyle name="常规 3 5 4" xfId="486"/>
    <cellStyle name="常规 3 6" xfId="487"/>
    <cellStyle name="常规 3 6 2" xfId="488"/>
    <cellStyle name="常规 3 6 2 2" xfId="489"/>
    <cellStyle name="常规 3 6 3" xfId="490"/>
    <cellStyle name="常规 3 6 4" xfId="491"/>
    <cellStyle name="常规 3 7" xfId="492"/>
    <cellStyle name="常规 3 7 2" xfId="493"/>
    <cellStyle name="常规 3 7 2 2" xfId="494"/>
    <cellStyle name="常规 3 8" xfId="495"/>
    <cellStyle name="常规 3 8 2" xfId="496"/>
    <cellStyle name="常规 3 8 2 2" xfId="497"/>
    <cellStyle name="常规 3 8 3" xfId="498"/>
    <cellStyle name="常规 3 8 4" xfId="499"/>
    <cellStyle name="常规 3 9" xfId="500"/>
    <cellStyle name="常规 3 9 2" xfId="501"/>
    <cellStyle name="常规 3 9 2 2" xfId="502"/>
    <cellStyle name="常规 3 9 3" xfId="503"/>
    <cellStyle name="常规 3 9 4" xfId="504"/>
    <cellStyle name="常规 4" xfId="505"/>
    <cellStyle name="常规 4 2" xfId="506"/>
    <cellStyle name="常规 4 2 2" xfId="507"/>
    <cellStyle name="常规 4 2 2 2" xfId="508"/>
    <cellStyle name="常规 4 2 2 2 2" xfId="509"/>
    <cellStyle name="常规 4 2 3" xfId="510"/>
    <cellStyle name="常规 4 2 3 2" xfId="511"/>
    <cellStyle name="常规 4 2 4" xfId="512"/>
    <cellStyle name="常规 4 3" xfId="513"/>
    <cellStyle name="常规 4 3 2" xfId="514"/>
    <cellStyle name="常规 4 3 2 2" xfId="515"/>
    <cellStyle name="常规 4 4" xfId="516"/>
    <cellStyle name="常规 4 4 2" xfId="517"/>
    <cellStyle name="常规 4 4 2 2" xfId="518"/>
    <cellStyle name="常规 4 4 2 2 2" xfId="519"/>
    <cellStyle name="常规 4 4 3" xfId="520"/>
    <cellStyle name="常规 4 4 3 2" xfId="521"/>
    <cellStyle name="常规 4 5" xfId="522"/>
    <cellStyle name="常规 4 5 2" xfId="523"/>
    <cellStyle name="常规 4 5 2 2" xfId="524"/>
    <cellStyle name="常规 4 5 2 2 2" xfId="525"/>
    <cellStyle name="常规 4 5 3" xfId="526"/>
    <cellStyle name="常规 4 5 3 2" xfId="527"/>
    <cellStyle name="常规 4 6" xfId="528"/>
    <cellStyle name="常规 4 6 2" xfId="529"/>
    <cellStyle name="常规 4 7" xfId="530"/>
    <cellStyle name="常规 5" xfId="531"/>
    <cellStyle name="常规 5 2" xfId="532"/>
    <cellStyle name="常规 5 2 2" xfId="533"/>
    <cellStyle name="常规 5 2 2 2" xfId="534"/>
    <cellStyle name="常规 5 2 2 2 2" xfId="535"/>
    <cellStyle name="常规 5 2 3" xfId="536"/>
    <cellStyle name="常规 5 2 3 2" xfId="537"/>
    <cellStyle name="常规 5 2 4" xfId="538"/>
    <cellStyle name="常规 5 3" xfId="539"/>
    <cellStyle name="常规 5 3 2" xfId="540"/>
    <cellStyle name="常规 5 3 2 2" xfId="541"/>
    <cellStyle name="常规 5 4" xfId="542"/>
    <cellStyle name="常规 5 4 2" xfId="543"/>
    <cellStyle name="常规 5 4 2 2" xfId="544"/>
    <cellStyle name="常规 5 4 2 2 2" xfId="545"/>
    <cellStyle name="常规 5 4 3" xfId="546"/>
    <cellStyle name="常规 5 4 3 2" xfId="547"/>
    <cellStyle name="常规 5 5" xfId="548"/>
    <cellStyle name="常规 5 5 2" xfId="549"/>
    <cellStyle name="常规 5 5 2 2" xfId="550"/>
    <cellStyle name="常规 5 5 2 2 2" xfId="551"/>
    <cellStyle name="常规 5 5 3" xfId="552"/>
    <cellStyle name="常规 5 5 3 2" xfId="553"/>
    <cellStyle name="常规 5 6" xfId="554"/>
    <cellStyle name="常规 5 6 2" xfId="555"/>
    <cellStyle name="常规 5 7" xfId="556"/>
    <cellStyle name="常规 6" xfId="557"/>
    <cellStyle name="常规 6 2" xfId="558"/>
    <cellStyle name="常规 6 2 2" xfId="559"/>
    <cellStyle name="常规 6 2 2 2" xfId="560"/>
    <cellStyle name="常规 6 2 2 2 2" xfId="561"/>
    <cellStyle name="常规 6 2 3" xfId="562"/>
    <cellStyle name="常规 6 2 3 2" xfId="563"/>
    <cellStyle name="常规 6 3" xfId="564"/>
    <cellStyle name="常规 6 3 2" xfId="565"/>
    <cellStyle name="常规 6 3 2 2" xfId="566"/>
    <cellStyle name="常规 6 4" xfId="567"/>
    <cellStyle name="常规 6 4 2" xfId="568"/>
    <cellStyle name="常规 6 4 2 2" xfId="569"/>
    <cellStyle name="常规 6 4 2 2 2" xfId="570"/>
    <cellStyle name="常规 6 4 3" xfId="571"/>
    <cellStyle name="常规 6 4 3 2" xfId="572"/>
    <cellStyle name="常规 6 5" xfId="573"/>
    <cellStyle name="常规 6 5 2" xfId="574"/>
    <cellStyle name="常规 6 5 2 2" xfId="575"/>
    <cellStyle name="常规 6 5 2 2 2" xfId="576"/>
    <cellStyle name="常规 6 5 3" xfId="577"/>
    <cellStyle name="常规 6 5 3 2" xfId="578"/>
    <cellStyle name="常规 6 6" xfId="579"/>
    <cellStyle name="常规 6 6 2" xfId="580"/>
    <cellStyle name="常规 6 7" xfId="581"/>
    <cellStyle name="常规 7" xfId="582"/>
    <cellStyle name="常规 7 2" xfId="583"/>
    <cellStyle name="常规 8" xfId="584"/>
    <cellStyle name="常规 8 2" xfId="585"/>
    <cellStyle name="常规 8 2 2" xfId="586"/>
    <cellStyle name="常规 8 3" xfId="587"/>
    <cellStyle name="常规 8 4" xfId="588"/>
    <cellStyle name="常规 8 5" xfId="589"/>
    <cellStyle name="常规 9" xfId="590"/>
    <cellStyle name="常规 9 2" xfId="591"/>
    <cellStyle name="常规 9 2 2" xfId="592"/>
    <cellStyle name="常规 9 3" xfId="593"/>
    <cellStyle name="常规 9 4" xfId="594"/>
    <cellStyle name="常规 9 5" xfId="595"/>
    <cellStyle name="常规_Book1" xfId="596"/>
    <cellStyle name="常规_河南省2011年度财政总决算生成表20120425" xfId="597"/>
    <cellStyle name="Hyperlink" xfId="598"/>
    <cellStyle name="好" xfId="599"/>
    <cellStyle name="好 2" xfId="600"/>
    <cellStyle name="好 2 2" xfId="601"/>
    <cellStyle name="好 2 2 2" xfId="602"/>
    <cellStyle name="好 2 2 2 2" xfId="603"/>
    <cellStyle name="好 2 3" xfId="604"/>
    <cellStyle name="好 2 3 2" xfId="605"/>
    <cellStyle name="好 2 4" xfId="606"/>
    <cellStyle name="好 3" xfId="607"/>
    <cellStyle name="好 3 2" xfId="608"/>
    <cellStyle name="好 4" xfId="609"/>
    <cellStyle name="好_43D52F54AE89403EE0530A083063403E" xfId="610"/>
    <cellStyle name="好_44B1A4BBE91BA100E0530A083063A100" xfId="611"/>
    <cellStyle name="好_44C2FE9C4094D0F4E0530A083063D0F4" xfId="612"/>
    <cellStyle name="汇总" xfId="613"/>
    <cellStyle name="汇总 2" xfId="614"/>
    <cellStyle name="汇总 2 2" xfId="615"/>
    <cellStyle name="汇总 2 2 2" xfId="616"/>
    <cellStyle name="汇总 2 2 2 2" xfId="617"/>
    <cellStyle name="汇总 2 3" xfId="618"/>
    <cellStyle name="汇总 2 3 2" xfId="619"/>
    <cellStyle name="汇总 2 4" xfId="620"/>
    <cellStyle name="汇总 3" xfId="621"/>
    <cellStyle name="汇总 3 2" xfId="622"/>
    <cellStyle name="汇总 4" xfId="623"/>
    <cellStyle name="Currency" xfId="624"/>
    <cellStyle name="Currency [0]" xfId="625"/>
    <cellStyle name="计算" xfId="626"/>
    <cellStyle name="计算 2" xfId="627"/>
    <cellStyle name="计算 2 2" xfId="628"/>
    <cellStyle name="计算 2 2 2" xfId="629"/>
    <cellStyle name="计算 2 2 2 2" xfId="630"/>
    <cellStyle name="计算 2 3" xfId="631"/>
    <cellStyle name="计算 2 3 2" xfId="632"/>
    <cellStyle name="计算 2 4" xfId="633"/>
    <cellStyle name="计算 3" xfId="634"/>
    <cellStyle name="计算 3 2" xfId="635"/>
    <cellStyle name="计算 4" xfId="636"/>
    <cellStyle name="检查单元格" xfId="637"/>
    <cellStyle name="检查单元格 2" xfId="638"/>
    <cellStyle name="检查单元格 2 2" xfId="639"/>
    <cellStyle name="检查单元格 2 2 2" xfId="640"/>
    <cellStyle name="检查单元格 2 2 2 2" xfId="641"/>
    <cellStyle name="检查单元格 2 3" xfId="642"/>
    <cellStyle name="检查单元格 2 3 2" xfId="643"/>
    <cellStyle name="检查单元格 2 4" xfId="644"/>
    <cellStyle name="检查单元格 3" xfId="645"/>
    <cellStyle name="检查单元格 3 2" xfId="646"/>
    <cellStyle name="检查单元格 4" xfId="647"/>
    <cellStyle name="解释性文本" xfId="648"/>
    <cellStyle name="解释性文本 2" xfId="649"/>
    <cellStyle name="解释性文本 2 2" xfId="650"/>
    <cellStyle name="解释性文本 2 2 2" xfId="651"/>
    <cellStyle name="解释性文本 2 2 2 2" xfId="652"/>
    <cellStyle name="解释性文本 2 3" xfId="653"/>
    <cellStyle name="解释性文本 2 3 2" xfId="654"/>
    <cellStyle name="解释性文本 2 4" xfId="655"/>
    <cellStyle name="解释性文本 3" xfId="656"/>
    <cellStyle name="解释性文本 3 2" xfId="657"/>
    <cellStyle name="解释性文本 4" xfId="658"/>
    <cellStyle name="警告文本" xfId="659"/>
    <cellStyle name="警告文本 2" xfId="660"/>
    <cellStyle name="警告文本 2 2" xfId="661"/>
    <cellStyle name="警告文本 2 2 2" xfId="662"/>
    <cellStyle name="警告文本 2 2 2 2" xfId="663"/>
    <cellStyle name="警告文本 2 3" xfId="664"/>
    <cellStyle name="警告文本 2 3 2" xfId="665"/>
    <cellStyle name="警告文本 2 4" xfId="666"/>
    <cellStyle name="警告文本 3" xfId="667"/>
    <cellStyle name="警告文本 3 2" xfId="668"/>
    <cellStyle name="警告文本 4" xfId="669"/>
    <cellStyle name="链接单元格" xfId="670"/>
    <cellStyle name="链接单元格 2" xfId="671"/>
    <cellStyle name="链接单元格 2 2" xfId="672"/>
    <cellStyle name="链接单元格 2 2 2" xfId="673"/>
    <cellStyle name="链接单元格 2 2 2 2" xfId="674"/>
    <cellStyle name="链接单元格 2 3" xfId="675"/>
    <cellStyle name="链接单元格 2 3 2" xfId="676"/>
    <cellStyle name="链接单元格 2 4" xfId="677"/>
    <cellStyle name="链接单元格 3" xfId="678"/>
    <cellStyle name="链接单元格 3 2" xfId="679"/>
    <cellStyle name="链接单元格 4" xfId="680"/>
    <cellStyle name="Comma" xfId="681"/>
    <cellStyle name="千位分隔 10" xfId="682"/>
    <cellStyle name="千位分隔 10 2" xfId="683"/>
    <cellStyle name="千位分隔 10 2 2" xfId="684"/>
    <cellStyle name="千位分隔 10 3" xfId="685"/>
    <cellStyle name="千位分隔 10 4" xfId="686"/>
    <cellStyle name="千位分隔 11" xfId="687"/>
    <cellStyle name="千位分隔 11 2" xfId="688"/>
    <cellStyle name="千位分隔 11 2 2" xfId="689"/>
    <cellStyle name="千位分隔 11 3" xfId="690"/>
    <cellStyle name="千位分隔 11 4" xfId="691"/>
    <cellStyle name="千位分隔 12" xfId="692"/>
    <cellStyle name="千位分隔 12 2" xfId="693"/>
    <cellStyle name="千位分隔 13" xfId="694"/>
    <cellStyle name="千位分隔 2" xfId="695"/>
    <cellStyle name="千位分隔 2 2" xfId="696"/>
    <cellStyle name="千位分隔 2 2 2" xfId="697"/>
    <cellStyle name="千位分隔 2 2 2 2" xfId="698"/>
    <cellStyle name="千位分隔 2 2 2 2 2" xfId="699"/>
    <cellStyle name="千位分隔 2 2 3" xfId="700"/>
    <cellStyle name="千位分隔 2 2 3 2" xfId="701"/>
    <cellStyle name="千位分隔 2 2 3 2 2" xfId="702"/>
    <cellStyle name="千位分隔 2 2 3 2 2 2" xfId="703"/>
    <cellStyle name="千位分隔 2 2 3 3" xfId="704"/>
    <cellStyle name="千位分隔 2 2 3 3 2" xfId="705"/>
    <cellStyle name="千位分隔 2 2 4" xfId="706"/>
    <cellStyle name="千位分隔 2 2 4 2" xfId="707"/>
    <cellStyle name="千位分隔 2 2 4 2 2" xfId="708"/>
    <cellStyle name="千位分隔 2 2 5" xfId="709"/>
    <cellStyle name="千位分隔 2 2 5 2" xfId="710"/>
    <cellStyle name="千位分隔 2 2 5 2 2" xfId="711"/>
    <cellStyle name="千位分隔 2 2 6" xfId="712"/>
    <cellStyle name="千位分隔 2 2 6 2" xfId="713"/>
    <cellStyle name="千位分隔 2 2 6 2 2" xfId="714"/>
    <cellStyle name="千位分隔 2 2 6 2 2 2" xfId="715"/>
    <cellStyle name="千位分隔 2 2 6 3" xfId="716"/>
    <cellStyle name="千位分隔 2 2 6 3 2" xfId="717"/>
    <cellStyle name="千位分隔 2 2 7" xfId="718"/>
    <cellStyle name="千位分隔 2 2 7 2" xfId="719"/>
    <cellStyle name="千位分隔 2 2 7 2 2" xfId="720"/>
    <cellStyle name="千位分隔 2 2 7 2 2 2" xfId="721"/>
    <cellStyle name="千位分隔 2 2 7 3" xfId="722"/>
    <cellStyle name="千位分隔 2 2 7 3 2" xfId="723"/>
    <cellStyle name="千位分隔 2 2 8" xfId="724"/>
    <cellStyle name="千位分隔 2 2 8 2" xfId="725"/>
    <cellStyle name="千位分隔 2 3" xfId="726"/>
    <cellStyle name="千位分隔 2 3 2" xfId="727"/>
    <cellStyle name="千位分隔 2 3 2 2" xfId="728"/>
    <cellStyle name="千位分隔 2 3 2 2 2" xfId="729"/>
    <cellStyle name="千位分隔 2 3 2 2 2 2" xfId="730"/>
    <cellStyle name="千位分隔 2 3 2 3" xfId="731"/>
    <cellStyle name="千位分隔 2 3 2 3 2" xfId="732"/>
    <cellStyle name="千位分隔 2 3 3" xfId="733"/>
    <cellStyle name="千位分隔 2 3 3 2" xfId="734"/>
    <cellStyle name="千位分隔 2 3 3 2 2" xfId="735"/>
    <cellStyle name="千位分隔 2 3 4" xfId="736"/>
    <cellStyle name="千位分隔 2 3 4 2" xfId="737"/>
    <cellStyle name="千位分隔 2 3 4 2 2" xfId="738"/>
    <cellStyle name="千位分隔 2 3 4 2 2 2" xfId="739"/>
    <cellStyle name="千位分隔 2 3 4 3" xfId="740"/>
    <cellStyle name="千位分隔 2 3 4 3 2" xfId="741"/>
    <cellStyle name="千位分隔 2 3 5" xfId="742"/>
    <cellStyle name="千位分隔 2 3 5 2" xfId="743"/>
    <cellStyle name="千位分隔 2 3 5 2 2" xfId="744"/>
    <cellStyle name="千位分隔 2 3 5 2 2 2" xfId="745"/>
    <cellStyle name="千位分隔 2 3 5 3" xfId="746"/>
    <cellStyle name="千位分隔 2 3 5 3 2" xfId="747"/>
    <cellStyle name="千位分隔 2 3 6" xfId="748"/>
    <cellStyle name="千位分隔 2 3 6 2" xfId="749"/>
    <cellStyle name="千位分隔 2 4" xfId="750"/>
    <cellStyle name="千位分隔 2 4 2" xfId="751"/>
    <cellStyle name="千位分隔 2 4 2 2" xfId="752"/>
    <cellStyle name="千位分隔 2 5" xfId="753"/>
    <cellStyle name="千位分隔 2 5 2" xfId="754"/>
    <cellStyle name="千位分隔 2 5 2 2" xfId="755"/>
    <cellStyle name="千位分隔 2 5 2 2 2" xfId="756"/>
    <cellStyle name="千位分隔 2 5 3" xfId="757"/>
    <cellStyle name="千位分隔 2 5 3 2" xfId="758"/>
    <cellStyle name="千位分隔 2 6" xfId="759"/>
    <cellStyle name="千位分隔 2 6 2" xfId="760"/>
    <cellStyle name="千位分隔 2 6 2 2" xfId="761"/>
    <cellStyle name="千位分隔 2 7" xfId="762"/>
    <cellStyle name="千位分隔 2 7 2" xfId="763"/>
    <cellStyle name="千位分隔 2 7 2 2" xfId="764"/>
    <cellStyle name="千位分隔 2 7 2 2 2" xfId="765"/>
    <cellStyle name="千位分隔 2 7 3" xfId="766"/>
    <cellStyle name="千位分隔 2 7 3 2" xfId="767"/>
    <cellStyle name="千位分隔 2 8" xfId="768"/>
    <cellStyle name="千位分隔 2 8 2" xfId="769"/>
    <cellStyle name="千位分隔 2 8 2 2" xfId="770"/>
    <cellStyle name="千位分隔 2 8 2 2 2" xfId="771"/>
    <cellStyle name="千位分隔 2 8 3" xfId="772"/>
    <cellStyle name="千位分隔 2 8 3 2" xfId="773"/>
    <cellStyle name="千位分隔 2 9" xfId="774"/>
    <cellStyle name="千位分隔 2 9 2" xfId="775"/>
    <cellStyle name="千位分隔 3" xfId="776"/>
    <cellStyle name="千位分隔 3 10" xfId="777"/>
    <cellStyle name="千位分隔 3 10 2" xfId="778"/>
    <cellStyle name="千位分隔 3 2" xfId="779"/>
    <cellStyle name="千位分隔 3 2 2" xfId="780"/>
    <cellStyle name="千位分隔 3 2 2 2" xfId="781"/>
    <cellStyle name="千位分隔 3 2 2 2 2" xfId="782"/>
    <cellStyle name="千位分隔 3 2 2 2 2 2" xfId="783"/>
    <cellStyle name="千位分隔 3 2 2 3" xfId="784"/>
    <cellStyle name="千位分隔 3 2 2 3 2" xfId="785"/>
    <cellStyle name="千位分隔 3 2 3" xfId="786"/>
    <cellStyle name="千位分隔 3 2 3 2" xfId="787"/>
    <cellStyle name="千位分隔 3 2 3 2 2" xfId="788"/>
    <cellStyle name="千位分隔 3 2 4" xfId="789"/>
    <cellStyle name="千位分隔 3 2 4 2" xfId="790"/>
    <cellStyle name="千位分隔 3 2 4 2 2" xfId="791"/>
    <cellStyle name="千位分隔 3 2 4 2 2 2" xfId="792"/>
    <cellStyle name="千位分隔 3 2 4 3" xfId="793"/>
    <cellStyle name="千位分隔 3 2 4 3 2" xfId="794"/>
    <cellStyle name="千位分隔 3 2 5" xfId="795"/>
    <cellStyle name="千位分隔 3 2 5 2" xfId="796"/>
    <cellStyle name="千位分隔 3 2 5 2 2" xfId="797"/>
    <cellStyle name="千位分隔 3 2 5 2 2 2" xfId="798"/>
    <cellStyle name="千位分隔 3 2 5 3" xfId="799"/>
    <cellStyle name="千位分隔 3 2 5 3 2" xfId="800"/>
    <cellStyle name="千位分隔 3 2 6" xfId="801"/>
    <cellStyle name="千位分隔 3 2 6 2" xfId="802"/>
    <cellStyle name="千位分隔 3 3" xfId="803"/>
    <cellStyle name="千位分隔 3 3 2" xfId="804"/>
    <cellStyle name="千位分隔 3 3 2 2" xfId="805"/>
    <cellStyle name="千位分隔 3 3 2 2 2" xfId="806"/>
    <cellStyle name="千位分隔 3 3 2 2 2 2" xfId="807"/>
    <cellStyle name="千位分隔 3 3 2 3" xfId="808"/>
    <cellStyle name="千位分隔 3 3 2 3 2" xfId="809"/>
    <cellStyle name="千位分隔 3 3 3" xfId="810"/>
    <cellStyle name="千位分隔 3 3 3 2" xfId="811"/>
    <cellStyle name="千位分隔 3 3 3 2 2" xfId="812"/>
    <cellStyle name="千位分隔 3 3 4" xfId="813"/>
    <cellStyle name="千位分隔 3 3 4 2" xfId="814"/>
    <cellStyle name="千位分隔 3 3 4 2 2" xfId="815"/>
    <cellStyle name="千位分隔 3 3 4 2 2 2" xfId="816"/>
    <cellStyle name="千位分隔 3 3 4 3" xfId="817"/>
    <cellStyle name="千位分隔 3 3 4 3 2" xfId="818"/>
    <cellStyle name="千位分隔 3 3 5" xfId="819"/>
    <cellStyle name="千位分隔 3 3 5 2" xfId="820"/>
    <cellStyle name="千位分隔 3 3 5 2 2" xfId="821"/>
    <cellStyle name="千位分隔 3 3 5 2 2 2" xfId="822"/>
    <cellStyle name="千位分隔 3 3 5 3" xfId="823"/>
    <cellStyle name="千位分隔 3 3 5 3 2" xfId="824"/>
    <cellStyle name="千位分隔 3 3 6" xfId="825"/>
    <cellStyle name="千位分隔 3 3 6 2" xfId="826"/>
    <cellStyle name="千位分隔 3 4" xfId="827"/>
    <cellStyle name="千位分隔 3 4 2" xfId="828"/>
    <cellStyle name="千位分隔 3 4 2 2" xfId="829"/>
    <cellStyle name="千位分隔 3 5" xfId="830"/>
    <cellStyle name="千位分隔 3 5 2" xfId="831"/>
    <cellStyle name="千位分隔 3 5 2 2" xfId="832"/>
    <cellStyle name="千位分隔 3 5 2 2 2" xfId="833"/>
    <cellStyle name="千位分隔 3 5 3" xfId="834"/>
    <cellStyle name="千位分隔 3 5 3 2" xfId="835"/>
    <cellStyle name="千位分隔 3 6" xfId="836"/>
    <cellStyle name="千位分隔 3 6 2" xfId="837"/>
    <cellStyle name="千位分隔 3 6 2 2" xfId="838"/>
    <cellStyle name="千位分隔 3 7" xfId="839"/>
    <cellStyle name="千位分隔 3 7 2" xfId="840"/>
    <cellStyle name="千位分隔 3 7 2 2" xfId="841"/>
    <cellStyle name="千位分隔 3 8" xfId="842"/>
    <cellStyle name="千位分隔 3 8 2" xfId="843"/>
    <cellStyle name="千位分隔 3 8 2 2" xfId="844"/>
    <cellStyle name="千位分隔 3 8 2 2 2" xfId="845"/>
    <cellStyle name="千位分隔 3 8 3" xfId="846"/>
    <cellStyle name="千位分隔 3 8 3 2" xfId="847"/>
    <cellStyle name="千位分隔 3 9" xfId="848"/>
    <cellStyle name="千位分隔 3 9 2" xfId="849"/>
    <cellStyle name="千位分隔 3 9 2 2" xfId="850"/>
    <cellStyle name="千位分隔 3 9 2 2 2" xfId="851"/>
    <cellStyle name="千位分隔 3 9 3" xfId="852"/>
    <cellStyle name="千位分隔 3 9 3 2" xfId="853"/>
    <cellStyle name="千位分隔 4" xfId="854"/>
    <cellStyle name="千位分隔 4 2" xfId="855"/>
    <cellStyle name="千位分隔 4 2 2" xfId="856"/>
    <cellStyle name="千位分隔 4 2 2 2" xfId="857"/>
    <cellStyle name="千位分隔 4 2 2 2 2" xfId="858"/>
    <cellStyle name="千位分隔 4 2 3" xfId="859"/>
    <cellStyle name="千位分隔 4 2 3 2" xfId="860"/>
    <cellStyle name="千位分隔 4 3" xfId="861"/>
    <cellStyle name="千位分隔 4 3 2" xfId="862"/>
    <cellStyle name="千位分隔 4 3 2 2" xfId="863"/>
    <cellStyle name="千位分隔 4 4" xfId="864"/>
    <cellStyle name="千位分隔 4 4 2" xfId="865"/>
    <cellStyle name="千位分隔 4 4 2 2" xfId="866"/>
    <cellStyle name="千位分隔 4 4 2 2 2" xfId="867"/>
    <cellStyle name="千位分隔 4 4 3" xfId="868"/>
    <cellStyle name="千位分隔 4 4 3 2" xfId="869"/>
    <cellStyle name="千位分隔 4 5" xfId="870"/>
    <cellStyle name="千位分隔 4 5 2" xfId="871"/>
    <cellStyle name="千位分隔 4 5 2 2" xfId="872"/>
    <cellStyle name="千位分隔 4 5 2 2 2" xfId="873"/>
    <cellStyle name="千位分隔 4 5 3" xfId="874"/>
    <cellStyle name="千位分隔 4 5 3 2" xfId="875"/>
    <cellStyle name="千位分隔 4 6" xfId="876"/>
    <cellStyle name="千位分隔 4 6 2" xfId="877"/>
    <cellStyle name="千位分隔 4 7" xfId="878"/>
    <cellStyle name="千位分隔 5" xfId="879"/>
    <cellStyle name="千位分隔 5 2" xfId="880"/>
    <cellStyle name="千位分隔 5 2 2" xfId="881"/>
    <cellStyle name="千位分隔 5 2 2 2" xfId="882"/>
    <cellStyle name="千位分隔 5 2 2 2 2" xfId="883"/>
    <cellStyle name="千位分隔 5 2 3" xfId="884"/>
    <cellStyle name="千位分隔 5 2 3 2" xfId="885"/>
    <cellStyle name="千位分隔 5 3" xfId="886"/>
    <cellStyle name="千位分隔 5 3 2" xfId="887"/>
    <cellStyle name="千位分隔 5 3 2 2" xfId="888"/>
    <cellStyle name="千位分隔 5 4" xfId="889"/>
    <cellStyle name="千位分隔 5 4 2" xfId="890"/>
    <cellStyle name="千位分隔 5 4 2 2" xfId="891"/>
    <cellStyle name="千位分隔 5 4 2 2 2" xfId="892"/>
    <cellStyle name="千位分隔 5 4 3" xfId="893"/>
    <cellStyle name="千位分隔 5 4 3 2" xfId="894"/>
    <cellStyle name="千位分隔 5 5" xfId="895"/>
    <cellStyle name="千位分隔 5 5 2" xfId="896"/>
    <cellStyle name="千位分隔 5 5 2 2" xfId="897"/>
    <cellStyle name="千位分隔 5 5 2 2 2" xfId="898"/>
    <cellStyle name="千位分隔 5 5 3" xfId="899"/>
    <cellStyle name="千位分隔 5 5 3 2" xfId="900"/>
    <cellStyle name="千位分隔 5 6" xfId="901"/>
    <cellStyle name="千位分隔 5 6 2" xfId="902"/>
    <cellStyle name="千位分隔 6" xfId="903"/>
    <cellStyle name="千位分隔 7" xfId="904"/>
    <cellStyle name="千位分隔 7 2" xfId="905"/>
    <cellStyle name="千位分隔 7 2 2" xfId="906"/>
    <cellStyle name="千位分隔 7 2 2 2" xfId="907"/>
    <cellStyle name="千位分隔 7 2 2 2 2" xfId="908"/>
    <cellStyle name="千位分隔 7 2 3" xfId="909"/>
    <cellStyle name="千位分隔 7 2 3 2" xfId="910"/>
    <cellStyle name="千位分隔 7 3" xfId="911"/>
    <cellStyle name="千位分隔 7 3 2" xfId="912"/>
    <cellStyle name="千位分隔 7 3 2 2" xfId="913"/>
    <cellStyle name="千位分隔 7 4" xfId="914"/>
    <cellStyle name="千位分隔 7 4 2" xfId="915"/>
    <cellStyle name="千位分隔 7 4 2 2" xfId="916"/>
    <cellStyle name="千位分隔 7 4 2 2 2" xfId="917"/>
    <cellStyle name="千位分隔 7 4 3" xfId="918"/>
    <cellStyle name="千位分隔 7 4 3 2" xfId="919"/>
    <cellStyle name="千位分隔 7 5" xfId="920"/>
    <cellStyle name="千位分隔 7 5 2" xfId="921"/>
    <cellStyle name="千位分隔 7 5 2 2" xfId="922"/>
    <cellStyle name="千位分隔 7 5 2 2 2" xfId="923"/>
    <cellStyle name="千位分隔 7 5 3" xfId="924"/>
    <cellStyle name="千位分隔 7 5 3 2" xfId="925"/>
    <cellStyle name="千位分隔 7 6" xfId="926"/>
    <cellStyle name="千位分隔 7 6 2" xfId="927"/>
    <cellStyle name="千位分隔 8" xfId="928"/>
    <cellStyle name="千位分隔 9" xfId="929"/>
    <cellStyle name="千位分隔 9 2" xfId="930"/>
    <cellStyle name="千位分隔 9 2 2" xfId="931"/>
    <cellStyle name="千位分隔 9 3" xfId="932"/>
    <cellStyle name="千位分隔 9 4" xfId="933"/>
    <cellStyle name="Comma [0]" xfId="934"/>
    <cellStyle name="强调文字颜色 1" xfId="935"/>
    <cellStyle name="强调文字颜色 1 2" xfId="936"/>
    <cellStyle name="强调文字颜色 1 2 2" xfId="937"/>
    <cellStyle name="强调文字颜色 1 2 2 2" xfId="938"/>
    <cellStyle name="强调文字颜色 1 2 2 2 2" xfId="939"/>
    <cellStyle name="强调文字颜色 1 2 3" xfId="940"/>
    <cellStyle name="强调文字颜色 1 2 3 2" xfId="941"/>
    <cellStyle name="强调文字颜色 1 2 4" xfId="942"/>
    <cellStyle name="强调文字颜色 1 3" xfId="943"/>
    <cellStyle name="强调文字颜色 1 3 2" xfId="944"/>
    <cellStyle name="强调文字颜色 1 4" xfId="945"/>
    <cellStyle name="强调文字颜色 2" xfId="946"/>
    <cellStyle name="强调文字颜色 2 2" xfId="947"/>
    <cellStyle name="强调文字颜色 2 2 2" xfId="948"/>
    <cellStyle name="强调文字颜色 2 2 2 2" xfId="949"/>
    <cellStyle name="强调文字颜色 2 2 2 2 2" xfId="950"/>
    <cellStyle name="强调文字颜色 2 2 3" xfId="951"/>
    <cellStyle name="强调文字颜色 2 2 3 2" xfId="952"/>
    <cellStyle name="强调文字颜色 2 2 4" xfId="953"/>
    <cellStyle name="强调文字颜色 2 3" xfId="954"/>
    <cellStyle name="强调文字颜色 2 3 2" xfId="955"/>
    <cellStyle name="强调文字颜色 2 4" xfId="956"/>
    <cellStyle name="强调文字颜色 3" xfId="957"/>
    <cellStyle name="强调文字颜色 3 2" xfId="958"/>
    <cellStyle name="强调文字颜色 3 2 2" xfId="959"/>
    <cellStyle name="强调文字颜色 3 2 2 2" xfId="960"/>
    <cellStyle name="强调文字颜色 3 2 2 2 2" xfId="961"/>
    <cellStyle name="强调文字颜色 3 2 3" xfId="962"/>
    <cellStyle name="强调文字颜色 3 2 3 2" xfId="963"/>
    <cellStyle name="强调文字颜色 3 2 4" xfId="964"/>
    <cellStyle name="强调文字颜色 3 3" xfId="965"/>
    <cellStyle name="强调文字颜色 3 3 2" xfId="966"/>
    <cellStyle name="强调文字颜色 3 4" xfId="967"/>
    <cellStyle name="强调文字颜色 4" xfId="968"/>
    <cellStyle name="强调文字颜色 4 2" xfId="969"/>
    <cellStyle name="强调文字颜色 4 2 2" xfId="970"/>
    <cellStyle name="强调文字颜色 4 2 2 2" xfId="971"/>
    <cellStyle name="强调文字颜色 4 2 2 2 2" xfId="972"/>
    <cellStyle name="强调文字颜色 4 2 3" xfId="973"/>
    <cellStyle name="强调文字颜色 4 2 3 2" xfId="974"/>
    <cellStyle name="强调文字颜色 4 2 4" xfId="975"/>
    <cellStyle name="强调文字颜色 4 3" xfId="976"/>
    <cellStyle name="强调文字颜色 4 3 2" xfId="977"/>
    <cellStyle name="强调文字颜色 4 4" xfId="978"/>
    <cellStyle name="强调文字颜色 5" xfId="979"/>
    <cellStyle name="强调文字颜色 5 2" xfId="980"/>
    <cellStyle name="强调文字颜色 5 2 2" xfId="981"/>
    <cellStyle name="强调文字颜色 5 2 2 2" xfId="982"/>
    <cellStyle name="强调文字颜色 5 2 2 2 2" xfId="983"/>
    <cellStyle name="强调文字颜色 5 2 3" xfId="984"/>
    <cellStyle name="强调文字颜色 5 2 3 2" xfId="985"/>
    <cellStyle name="强调文字颜色 5 2 4" xfId="986"/>
    <cellStyle name="强调文字颜色 5 3" xfId="987"/>
    <cellStyle name="强调文字颜色 5 3 2" xfId="988"/>
    <cellStyle name="强调文字颜色 5 4" xfId="989"/>
    <cellStyle name="强调文字颜色 6" xfId="990"/>
    <cellStyle name="强调文字颜色 6 2" xfId="991"/>
    <cellStyle name="强调文字颜色 6 2 2" xfId="992"/>
    <cellStyle name="强调文字颜色 6 2 2 2" xfId="993"/>
    <cellStyle name="强调文字颜色 6 2 2 2 2" xfId="994"/>
    <cellStyle name="强调文字颜色 6 2 3" xfId="995"/>
    <cellStyle name="强调文字颜色 6 2 3 2" xfId="996"/>
    <cellStyle name="强调文字颜色 6 2 4" xfId="997"/>
    <cellStyle name="强调文字颜色 6 3" xfId="998"/>
    <cellStyle name="强调文字颜色 6 3 2" xfId="999"/>
    <cellStyle name="强调文字颜色 6 4" xfId="1000"/>
    <cellStyle name="适中" xfId="1001"/>
    <cellStyle name="适中 2" xfId="1002"/>
    <cellStyle name="适中 2 2" xfId="1003"/>
    <cellStyle name="适中 2 2 2" xfId="1004"/>
    <cellStyle name="适中 2 2 2 2" xfId="1005"/>
    <cellStyle name="适中 2 3" xfId="1006"/>
    <cellStyle name="适中 2 3 2" xfId="1007"/>
    <cellStyle name="适中 2 4" xfId="1008"/>
    <cellStyle name="适中 3" xfId="1009"/>
    <cellStyle name="适中 3 2" xfId="1010"/>
    <cellStyle name="适中 4" xfId="1011"/>
    <cellStyle name="输出" xfId="1012"/>
    <cellStyle name="输出 2" xfId="1013"/>
    <cellStyle name="输出 2 2" xfId="1014"/>
    <cellStyle name="输出 2 2 2" xfId="1015"/>
    <cellStyle name="输出 2 2 2 2" xfId="1016"/>
    <cellStyle name="输出 2 3" xfId="1017"/>
    <cellStyle name="输出 2 3 2" xfId="1018"/>
    <cellStyle name="输出 2 4" xfId="1019"/>
    <cellStyle name="输出 3" xfId="1020"/>
    <cellStyle name="输出 3 2" xfId="1021"/>
    <cellStyle name="输出 4" xfId="1022"/>
    <cellStyle name="输入" xfId="1023"/>
    <cellStyle name="输入 2" xfId="1024"/>
    <cellStyle name="输入 2 2" xfId="1025"/>
    <cellStyle name="输入 2 2 2" xfId="1026"/>
    <cellStyle name="输入 2 2 2 2" xfId="1027"/>
    <cellStyle name="输入 2 3" xfId="1028"/>
    <cellStyle name="输入 2 3 2" xfId="1029"/>
    <cellStyle name="输入 2 4" xfId="1030"/>
    <cellStyle name="输入 3" xfId="1031"/>
    <cellStyle name="输入 3 2" xfId="1032"/>
    <cellStyle name="输入 4" xfId="1033"/>
    <cellStyle name="Followed Hyperlink" xfId="1034"/>
    <cellStyle name="着色 1" xfId="1035"/>
    <cellStyle name="着色 2" xfId="1036"/>
    <cellStyle name="着色 3" xfId="1037"/>
    <cellStyle name="着色 4" xfId="1038"/>
    <cellStyle name="着色 5" xfId="1039"/>
    <cellStyle name="着色 6" xfId="1040"/>
    <cellStyle name="注释" xfId="1041"/>
    <cellStyle name="注释 2" xfId="1042"/>
    <cellStyle name="注释 2 2" xfId="1043"/>
    <cellStyle name="注释 2 2 2" xfId="1044"/>
    <cellStyle name="注释 2 2 2 2" xfId="1045"/>
    <cellStyle name="注释 2 3" xfId="1046"/>
    <cellStyle name="注释 2 3 2" xfId="1047"/>
    <cellStyle name="注释 2 4" xfId="1048"/>
    <cellStyle name="注释 3" xfId="1049"/>
    <cellStyle name="注释 3 2" xfId="1050"/>
    <cellStyle name="注释 4" xfId="1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14"/>
  <sheetViews>
    <sheetView view="pageBreakPreview" zoomScaleNormal="73" zoomScaleSheetLayoutView="100" zoomScalePageLayoutView="0" workbookViewId="0" topLeftCell="A10">
      <selection activeCell="D15" sqref="D15"/>
    </sheetView>
  </sheetViews>
  <sheetFormatPr defaultColWidth="9.140625" defaultRowHeight="14.25"/>
  <cols>
    <col min="1" max="4" width="28.28125" style="0" customWidth="1"/>
  </cols>
  <sheetData>
    <row r="1" spans="1:4" ht="17.25">
      <c r="A1" s="8" t="s">
        <v>0</v>
      </c>
      <c r="B1" s="1"/>
      <c r="C1" s="1"/>
      <c r="D1" s="1"/>
    </row>
    <row r="2" spans="1:4" ht="23.25">
      <c r="A2" s="123" t="s">
        <v>1</v>
      </c>
      <c r="B2" s="123"/>
      <c r="C2" s="123"/>
      <c r="D2" s="123"/>
    </row>
    <row r="3" spans="1:4" ht="15">
      <c r="A3" s="1"/>
      <c r="B3" s="1"/>
      <c r="C3" s="1"/>
      <c r="D3" s="9" t="s">
        <v>2</v>
      </c>
    </row>
    <row r="4" spans="1:4" ht="29.25" customHeight="1">
      <c r="A4" s="118" t="s">
        <v>3</v>
      </c>
      <c r="B4" s="10" t="s">
        <v>4</v>
      </c>
      <c r="C4" s="118" t="s">
        <v>3</v>
      </c>
      <c r="D4" s="10" t="s">
        <v>5</v>
      </c>
    </row>
    <row r="5" spans="1:4" ht="29.25" customHeight="1">
      <c r="A5" s="119" t="s">
        <v>6</v>
      </c>
      <c r="B5" s="13">
        <v>204983</v>
      </c>
      <c r="C5" s="120" t="s">
        <v>7</v>
      </c>
      <c r="D5" s="13">
        <v>237513</v>
      </c>
    </row>
    <row r="6" spans="1:4" ht="29.25" customHeight="1">
      <c r="A6" s="65" t="s">
        <v>8</v>
      </c>
      <c r="B6" s="13">
        <v>96323</v>
      </c>
      <c r="C6" t="s">
        <v>9</v>
      </c>
      <c r="D6" s="13">
        <v>68261</v>
      </c>
    </row>
    <row r="7" spans="1:4" ht="29.25" customHeight="1">
      <c r="A7" s="121" t="s">
        <v>10</v>
      </c>
      <c r="B7" s="11">
        <v>8538</v>
      </c>
      <c r="C7" s="80" t="s">
        <v>11</v>
      </c>
      <c r="D7" s="79">
        <v>14530</v>
      </c>
    </row>
    <row r="8" spans="1:4" ht="29.25" customHeight="1">
      <c r="A8" s="121" t="s">
        <v>12</v>
      </c>
      <c r="B8" s="11">
        <v>77260</v>
      </c>
      <c r="C8" s="80" t="s">
        <v>13</v>
      </c>
      <c r="D8" s="79">
        <v>13637</v>
      </c>
    </row>
    <row r="9" spans="1:4" ht="29.25" customHeight="1">
      <c r="A9" s="121" t="s">
        <v>14</v>
      </c>
      <c r="B9" s="11">
        <v>10525</v>
      </c>
      <c r="C9" s="80" t="s">
        <v>15</v>
      </c>
      <c r="D9" s="79">
        <v>17101</v>
      </c>
    </row>
    <row r="10" spans="1:4" ht="29.25" customHeight="1">
      <c r="A10" s="65" t="s">
        <v>16</v>
      </c>
      <c r="B10" s="13">
        <v>25356</v>
      </c>
      <c r="C10" s="59" t="s">
        <v>17</v>
      </c>
      <c r="D10" s="79"/>
    </row>
    <row r="11" spans="1:4" ht="29.25" customHeight="1">
      <c r="A11" s="65" t="s">
        <v>18</v>
      </c>
      <c r="B11" s="79">
        <v>15315</v>
      </c>
      <c r="C11" s="59"/>
      <c r="D11" s="11"/>
    </row>
    <row r="12" spans="1:4" ht="29.25" customHeight="1">
      <c r="A12" s="65" t="s">
        <v>19</v>
      </c>
      <c r="B12" s="13"/>
      <c r="C12" s="59"/>
      <c r="D12" s="60"/>
    </row>
    <row r="13" spans="1:4" ht="29.25" customHeight="1">
      <c r="A13" s="65" t="s">
        <v>20</v>
      </c>
      <c r="B13" s="13">
        <v>9065</v>
      </c>
      <c r="C13" s="59"/>
      <c r="D13" s="60"/>
    </row>
    <row r="14" spans="1:4" ht="29.25" customHeight="1">
      <c r="A14" s="2" t="s">
        <v>21</v>
      </c>
      <c r="B14" s="13">
        <f>B5+B6+B10+B11+B12+B13</f>
        <v>351042</v>
      </c>
      <c r="C14" s="14" t="s">
        <v>22</v>
      </c>
      <c r="D14" s="13">
        <f>SUM(D7:D13,D5,D6)</f>
        <v>351042</v>
      </c>
    </row>
  </sheetData>
  <sheetProtection/>
  <mergeCells count="1">
    <mergeCell ref="A2:D2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24"/>
  <sheetViews>
    <sheetView view="pageBreakPreview" zoomScale="80" zoomScaleSheetLayoutView="80" zoomScalePageLayoutView="0" workbookViewId="0" topLeftCell="A1">
      <pane xSplit="1" ySplit="4" topLeftCell="C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20" sqref="M20"/>
    </sheetView>
  </sheetViews>
  <sheetFormatPr defaultColWidth="9.140625" defaultRowHeight="14.25"/>
  <cols>
    <col min="1" max="1" width="37.8515625" style="1" customWidth="1"/>
    <col min="2" max="3" width="20.00390625" style="78" customWidth="1"/>
    <col min="4" max="4" width="20.00390625" style="3" customWidth="1"/>
    <col min="5" max="6" width="20.00390625" style="1" customWidth="1"/>
    <col min="7" max="7" width="15.421875" style="1" hidden="1" customWidth="1"/>
    <col min="8" max="8" width="14.57421875" style="1" hidden="1" customWidth="1"/>
    <col min="9" max="9" width="12.00390625" style="1" hidden="1" customWidth="1"/>
    <col min="10" max="10" width="11.140625" style="1" hidden="1" customWidth="1"/>
    <col min="11" max="16384" width="9.140625" style="1" customWidth="1"/>
  </cols>
  <sheetData>
    <row r="1" spans="1:6" ht="15">
      <c r="A1" s="97" t="s">
        <v>23</v>
      </c>
      <c r="B1" s="98"/>
      <c r="C1" s="98"/>
      <c r="D1" s="99"/>
      <c r="E1" s="100"/>
      <c r="F1" s="100"/>
    </row>
    <row r="2" spans="1:6" ht="18.75" customHeight="1">
      <c r="A2" s="124" t="s">
        <v>24</v>
      </c>
      <c r="B2" s="124"/>
      <c r="C2" s="124"/>
      <c r="D2" s="124"/>
      <c r="E2" s="124"/>
      <c r="F2" s="124"/>
    </row>
    <row r="3" spans="1:6" ht="15" customHeight="1">
      <c r="A3" s="101"/>
      <c r="B3" s="102"/>
      <c r="C3" s="102"/>
      <c r="D3" s="102"/>
      <c r="E3" s="102"/>
      <c r="F3" s="103" t="s">
        <v>25</v>
      </c>
    </row>
    <row r="4" spans="1:7" ht="33" customHeight="1">
      <c r="A4" s="82" t="s">
        <v>26</v>
      </c>
      <c r="B4" s="41" t="s">
        <v>27</v>
      </c>
      <c r="C4" s="41" t="s">
        <v>28</v>
      </c>
      <c r="D4" s="84" t="s">
        <v>29</v>
      </c>
      <c r="E4" s="104" t="s">
        <v>30</v>
      </c>
      <c r="F4" s="84" t="s">
        <v>31</v>
      </c>
      <c r="G4" s="105" t="s">
        <v>32</v>
      </c>
    </row>
    <row r="5" spans="1:8" ht="26.25" customHeight="1">
      <c r="A5" s="106" t="s">
        <v>33</v>
      </c>
      <c r="B5" s="107">
        <f>B6+B17</f>
        <v>223320</v>
      </c>
      <c r="C5" s="107">
        <f>C6+C17</f>
        <v>194700</v>
      </c>
      <c r="D5" s="73">
        <f>SUM(D6+D17)</f>
        <v>204983</v>
      </c>
      <c r="E5" s="108">
        <f>D5/C5*100</f>
        <v>105.28145865434001</v>
      </c>
      <c r="F5" s="87">
        <f>D5/G5*100</f>
        <v>98.21756275664461</v>
      </c>
      <c r="G5" s="73">
        <v>208703</v>
      </c>
      <c r="H5" s="109">
        <f>(D5-G5)/G5</f>
        <v>-0.017824372433553903</v>
      </c>
    </row>
    <row r="6" spans="1:9" ht="26.25" customHeight="1">
      <c r="A6" s="4" t="s">
        <v>34</v>
      </c>
      <c r="B6" s="110">
        <f>SUM(B7:B16)</f>
        <v>122230</v>
      </c>
      <c r="C6" s="110">
        <f>SUM(C7:C16)</f>
        <v>110801</v>
      </c>
      <c r="D6" s="73">
        <f>SUM(D7:D16)</f>
        <v>115068</v>
      </c>
      <c r="E6" s="108">
        <f>D6/C6*100</f>
        <v>103.85104827573758</v>
      </c>
      <c r="F6" s="87">
        <f>D6/G6*100</f>
        <v>102.95991410164638</v>
      </c>
      <c r="G6" s="111">
        <v>111760</v>
      </c>
      <c r="H6" s="109">
        <f>(D6-G6)/G6</f>
        <v>0.02959914101646385</v>
      </c>
      <c r="I6" s="117">
        <f>D6-G6</f>
        <v>3308</v>
      </c>
    </row>
    <row r="7" spans="1:9" ht="26.25" customHeight="1">
      <c r="A7" s="112" t="s">
        <v>35</v>
      </c>
      <c r="B7" s="77">
        <v>38350</v>
      </c>
      <c r="C7" s="113">
        <v>29434</v>
      </c>
      <c r="D7" s="76">
        <v>29115</v>
      </c>
      <c r="E7" s="114">
        <f aca="true" t="shared" si="0" ref="E7:E24">D7/C7*100</f>
        <v>98.91621933818033</v>
      </c>
      <c r="F7" s="90">
        <f>D7/G7*100</f>
        <v>81.26098970108013</v>
      </c>
      <c r="G7" s="115">
        <v>35829</v>
      </c>
      <c r="H7" s="109">
        <f>(D7-G7)/G7</f>
        <v>-0.1873901029891987</v>
      </c>
      <c r="I7" s="117">
        <f aca="true" t="shared" si="1" ref="I7:I24">D7-G7</f>
        <v>-6714</v>
      </c>
    </row>
    <row r="8" spans="1:9" ht="26.25" customHeight="1">
      <c r="A8" s="112" t="s">
        <v>36</v>
      </c>
      <c r="B8" s="77">
        <v>10750</v>
      </c>
      <c r="C8" s="113">
        <v>9424</v>
      </c>
      <c r="D8" s="76">
        <v>9449</v>
      </c>
      <c r="E8" s="114">
        <f t="shared" si="0"/>
        <v>100.26528013582343</v>
      </c>
      <c r="F8" s="90">
        <f aca="true" t="shared" si="2" ref="F8:F24">D8/G8*100</f>
        <v>128.22635364364228</v>
      </c>
      <c r="G8" s="115">
        <v>7369</v>
      </c>
      <c r="H8" s="109">
        <f aca="true" t="shared" si="3" ref="H8:H24">(D8-G8)/G8</f>
        <v>0.2822635364364229</v>
      </c>
      <c r="I8" s="117">
        <f t="shared" si="1"/>
        <v>2080</v>
      </c>
    </row>
    <row r="9" spans="1:9" ht="26.25" customHeight="1">
      <c r="A9" s="112" t="s">
        <v>37</v>
      </c>
      <c r="B9" s="77">
        <v>5940</v>
      </c>
      <c r="C9" s="113">
        <v>5503</v>
      </c>
      <c r="D9" s="76">
        <v>5862</v>
      </c>
      <c r="E9" s="114">
        <f t="shared" si="0"/>
        <v>106.52371433763402</v>
      </c>
      <c r="F9" s="90">
        <f t="shared" si="2"/>
        <v>105.26126773208834</v>
      </c>
      <c r="G9" s="115">
        <v>5569</v>
      </c>
      <c r="H9" s="109">
        <f t="shared" si="3"/>
        <v>0.05261267732088346</v>
      </c>
      <c r="I9" s="117">
        <f t="shared" si="1"/>
        <v>293</v>
      </c>
    </row>
    <row r="10" spans="1:9" ht="26.25" customHeight="1">
      <c r="A10" s="112" t="s">
        <v>38</v>
      </c>
      <c r="B10" s="77">
        <v>4800</v>
      </c>
      <c r="C10" s="113">
        <v>3857</v>
      </c>
      <c r="D10" s="76">
        <v>3899</v>
      </c>
      <c r="E10" s="114">
        <f t="shared" si="0"/>
        <v>101.08892921960073</v>
      </c>
      <c r="F10" s="90">
        <f t="shared" si="2"/>
        <v>87.18694096601072</v>
      </c>
      <c r="G10" s="115">
        <v>4472</v>
      </c>
      <c r="H10" s="109">
        <f t="shared" si="3"/>
        <v>-0.12813059033989266</v>
      </c>
      <c r="I10" s="117">
        <f t="shared" si="1"/>
        <v>-573</v>
      </c>
    </row>
    <row r="11" spans="1:9" ht="26.25" customHeight="1">
      <c r="A11" s="112" t="s">
        <v>39</v>
      </c>
      <c r="B11" s="77">
        <v>13100</v>
      </c>
      <c r="C11" s="113">
        <v>18143</v>
      </c>
      <c r="D11" s="76">
        <v>20031</v>
      </c>
      <c r="E11" s="114">
        <f t="shared" si="0"/>
        <v>110.40621727387973</v>
      </c>
      <c r="F11" s="90">
        <f t="shared" si="2"/>
        <v>163.7857726901063</v>
      </c>
      <c r="G11" s="115">
        <v>12230</v>
      </c>
      <c r="H11" s="109">
        <f t="shared" si="3"/>
        <v>0.6378577269010629</v>
      </c>
      <c r="I11" s="117">
        <f t="shared" si="1"/>
        <v>7801</v>
      </c>
    </row>
    <row r="12" spans="1:9" ht="26.25" customHeight="1">
      <c r="A12" s="112" t="s">
        <v>40</v>
      </c>
      <c r="B12" s="77">
        <v>4100</v>
      </c>
      <c r="C12" s="113">
        <v>3692</v>
      </c>
      <c r="D12" s="76">
        <v>3726</v>
      </c>
      <c r="E12" s="114">
        <f t="shared" si="0"/>
        <v>100.92091007583966</v>
      </c>
      <c r="F12" s="90">
        <f t="shared" si="2"/>
        <v>97.79527559055119</v>
      </c>
      <c r="G12" s="115">
        <v>3810</v>
      </c>
      <c r="H12" s="109">
        <f t="shared" si="3"/>
        <v>-0.02204724409448819</v>
      </c>
      <c r="I12" s="117">
        <f t="shared" si="1"/>
        <v>-84</v>
      </c>
    </row>
    <row r="13" spans="1:9" ht="26.25" customHeight="1">
      <c r="A13" s="112" t="s">
        <v>41</v>
      </c>
      <c r="B13" s="77">
        <v>5460</v>
      </c>
      <c r="C13" s="113">
        <v>17122</v>
      </c>
      <c r="D13" s="76">
        <v>19124</v>
      </c>
      <c r="E13" s="114">
        <f t="shared" si="0"/>
        <v>111.69255928045789</v>
      </c>
      <c r="F13" s="90">
        <f t="shared" si="2"/>
        <v>375.7170923379175</v>
      </c>
      <c r="G13" s="115">
        <v>5090</v>
      </c>
      <c r="H13" s="109">
        <f t="shared" si="3"/>
        <v>2.757170923379175</v>
      </c>
      <c r="I13" s="117">
        <f t="shared" si="1"/>
        <v>14034</v>
      </c>
    </row>
    <row r="14" spans="1:9" ht="26.25" customHeight="1">
      <c r="A14" s="112" t="s">
        <v>42</v>
      </c>
      <c r="B14" s="77">
        <v>18710</v>
      </c>
      <c r="C14" s="113">
        <v>4867</v>
      </c>
      <c r="D14" s="76">
        <v>4903</v>
      </c>
      <c r="E14" s="114">
        <f t="shared" si="0"/>
        <v>100.73967536470106</v>
      </c>
      <c r="F14" s="90">
        <f t="shared" si="2"/>
        <v>30.259828426834535</v>
      </c>
      <c r="G14" s="115">
        <v>16203</v>
      </c>
      <c r="H14" s="109">
        <f t="shared" si="3"/>
        <v>-0.6974017157316547</v>
      </c>
      <c r="I14" s="117">
        <f t="shared" si="1"/>
        <v>-11300</v>
      </c>
    </row>
    <row r="15" spans="1:9" ht="26.25" customHeight="1">
      <c r="A15" s="112" t="s">
        <v>43</v>
      </c>
      <c r="B15" s="77">
        <v>1920</v>
      </c>
      <c r="C15" s="113">
        <v>1333</v>
      </c>
      <c r="D15" s="76">
        <v>1533</v>
      </c>
      <c r="E15" s="114">
        <f t="shared" si="0"/>
        <v>115.00375093773442</v>
      </c>
      <c r="F15" s="90">
        <f t="shared" si="2"/>
        <v>75.89108910891089</v>
      </c>
      <c r="G15" s="115">
        <v>2020</v>
      </c>
      <c r="H15" s="109">
        <f t="shared" si="3"/>
        <v>-0.24108910891089108</v>
      </c>
      <c r="I15" s="117">
        <f t="shared" si="1"/>
        <v>-487</v>
      </c>
    </row>
    <row r="16" spans="1:9" ht="26.25" customHeight="1">
      <c r="A16" s="112" t="s">
        <v>44</v>
      </c>
      <c r="B16" s="77">
        <v>19100</v>
      </c>
      <c r="C16" s="113">
        <v>17426</v>
      </c>
      <c r="D16" s="76">
        <v>17426</v>
      </c>
      <c r="E16" s="114">
        <f t="shared" si="0"/>
        <v>100</v>
      </c>
      <c r="F16" s="90">
        <f t="shared" si="2"/>
        <v>90.91193656093489</v>
      </c>
      <c r="G16" s="115">
        <v>19168</v>
      </c>
      <c r="H16" s="109">
        <f t="shared" si="3"/>
        <v>-0.09088063439065108</v>
      </c>
      <c r="I16" s="117">
        <f t="shared" si="1"/>
        <v>-1742</v>
      </c>
    </row>
    <row r="17" spans="1:10" ht="26.25" customHeight="1">
      <c r="A17" s="4" t="s">
        <v>45</v>
      </c>
      <c r="B17" s="107">
        <f>SUM(B18:B24)</f>
        <v>101090</v>
      </c>
      <c r="C17" s="107">
        <f>SUM(C18:C24)</f>
        <v>83899</v>
      </c>
      <c r="D17" s="74">
        <f>SUM(D18:D24)</f>
        <v>89915</v>
      </c>
      <c r="E17" s="108">
        <f t="shared" si="0"/>
        <v>107.17052646634644</v>
      </c>
      <c r="F17" s="87">
        <f t="shared" si="2"/>
        <v>92.75037908874287</v>
      </c>
      <c r="G17" s="111">
        <v>96943</v>
      </c>
      <c r="I17" s="117">
        <f t="shared" si="1"/>
        <v>-7028</v>
      </c>
      <c r="J17" s="117">
        <f>D17-G17</f>
        <v>-7028</v>
      </c>
    </row>
    <row r="18" spans="1:9" ht="26.25" customHeight="1">
      <c r="A18" s="112" t="s">
        <v>46</v>
      </c>
      <c r="B18" s="77"/>
      <c r="C18" s="113">
        <v>82</v>
      </c>
      <c r="D18" s="76">
        <v>82</v>
      </c>
      <c r="E18" s="114">
        <f t="shared" si="0"/>
        <v>100</v>
      </c>
      <c r="F18" s="90">
        <f t="shared" si="2"/>
        <v>1639.9999999999998</v>
      </c>
      <c r="G18" s="115">
        <v>5</v>
      </c>
      <c r="H18" s="109">
        <f>(D18-G18)/G18</f>
        <v>15.4</v>
      </c>
      <c r="I18" s="117">
        <f t="shared" si="1"/>
        <v>77</v>
      </c>
    </row>
    <row r="19" spans="1:9" ht="26.25" customHeight="1">
      <c r="A19" s="112" t="s">
        <v>47</v>
      </c>
      <c r="B19" s="77">
        <v>3510</v>
      </c>
      <c r="C19" s="113">
        <v>3088</v>
      </c>
      <c r="D19" s="76">
        <v>3412</v>
      </c>
      <c r="E19" s="114">
        <f t="shared" si="0"/>
        <v>110.4922279792746</v>
      </c>
      <c r="F19" s="90">
        <f t="shared" si="2"/>
        <v>92.06691851052348</v>
      </c>
      <c r="G19" s="115">
        <v>3706</v>
      </c>
      <c r="H19" s="109">
        <f t="shared" si="3"/>
        <v>-0.07933081489476525</v>
      </c>
      <c r="I19" s="117">
        <f t="shared" si="1"/>
        <v>-294</v>
      </c>
    </row>
    <row r="20" spans="1:9" ht="26.25" customHeight="1">
      <c r="A20" s="112" t="s">
        <v>48</v>
      </c>
      <c r="B20" s="77">
        <v>790</v>
      </c>
      <c r="C20" s="77">
        <v>883</v>
      </c>
      <c r="D20" s="77">
        <v>891</v>
      </c>
      <c r="E20" s="114">
        <f t="shared" si="0"/>
        <v>100.90600226500565</v>
      </c>
      <c r="F20" s="90">
        <f t="shared" si="2"/>
        <v>117.54617414248021</v>
      </c>
      <c r="G20" s="115">
        <v>758</v>
      </c>
      <c r="H20" s="109">
        <f t="shared" si="3"/>
        <v>0.17546174142480211</v>
      </c>
      <c r="I20" s="117">
        <f t="shared" si="1"/>
        <v>133</v>
      </c>
    </row>
    <row r="21" spans="1:9" ht="26.25" customHeight="1">
      <c r="A21" s="112" t="s">
        <v>49</v>
      </c>
      <c r="B21" s="77"/>
      <c r="C21" s="77">
        <v>8350</v>
      </c>
      <c r="D21" s="77">
        <v>8350</v>
      </c>
      <c r="E21" s="114">
        <f t="shared" si="0"/>
        <v>100</v>
      </c>
      <c r="F21" s="90"/>
      <c r="G21" s="115"/>
      <c r="H21" s="109"/>
      <c r="I21" s="117"/>
    </row>
    <row r="22" spans="1:9" ht="26.25" customHeight="1">
      <c r="A22" s="116" t="s">
        <v>50</v>
      </c>
      <c r="B22" s="77">
        <v>94940</v>
      </c>
      <c r="C22" s="77">
        <v>69796</v>
      </c>
      <c r="D22" s="77">
        <v>75470</v>
      </c>
      <c r="E22" s="114">
        <f t="shared" si="0"/>
        <v>108.12940569660152</v>
      </c>
      <c r="F22" s="90">
        <f t="shared" si="2"/>
        <v>83.21296653619274</v>
      </c>
      <c r="G22" s="115">
        <v>90695</v>
      </c>
      <c r="H22" s="109">
        <f>(D22-G22)/G22</f>
        <v>-0.16787033463807266</v>
      </c>
      <c r="I22" s="117">
        <f>D22-G22</f>
        <v>-15225</v>
      </c>
    </row>
    <row r="23" spans="1:9" ht="33.75" customHeight="1">
      <c r="A23" s="116" t="s">
        <v>51</v>
      </c>
      <c r="B23" s="77"/>
      <c r="C23" s="77">
        <v>27</v>
      </c>
      <c r="D23" s="77">
        <v>27</v>
      </c>
      <c r="E23" s="114">
        <f t="shared" si="0"/>
        <v>100</v>
      </c>
      <c r="F23" s="90"/>
      <c r="G23" s="115"/>
      <c r="H23" s="109" t="e">
        <f t="shared" si="3"/>
        <v>#DIV/0!</v>
      </c>
      <c r="I23" s="117">
        <f t="shared" si="1"/>
        <v>27</v>
      </c>
    </row>
    <row r="24" spans="1:9" ht="26.25" customHeight="1">
      <c r="A24" s="75" t="s">
        <v>52</v>
      </c>
      <c r="B24" s="77">
        <v>1850</v>
      </c>
      <c r="C24" s="77">
        <v>1673</v>
      </c>
      <c r="D24" s="77">
        <v>1683</v>
      </c>
      <c r="E24" s="114">
        <f t="shared" si="0"/>
        <v>100.59772863120145</v>
      </c>
      <c r="F24" s="90">
        <f t="shared" si="2"/>
        <v>94.60370994940978</v>
      </c>
      <c r="G24" s="115">
        <v>1779</v>
      </c>
      <c r="H24" s="109">
        <f t="shared" si="3"/>
        <v>-0.05396290050590219</v>
      </c>
      <c r="I24" s="117">
        <f t="shared" si="1"/>
        <v>-96</v>
      </c>
    </row>
  </sheetData>
  <sheetProtection/>
  <mergeCells count="1">
    <mergeCell ref="A2:F2"/>
  </mergeCells>
  <printOptions horizontalCentered="1"/>
  <pageMargins left="0.7479166666666667" right="0.7479166666666667" top="0.7868055555555555" bottom="0.7868055555555555" header="0.5111111111111111" footer="0.5111111111111111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N27"/>
  <sheetViews>
    <sheetView showZeros="0" view="pageBreakPreview" zoomScale="70" zoomScaleSheetLayoutView="7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" sqref="H1:J16384"/>
    </sheetView>
  </sheetViews>
  <sheetFormatPr defaultColWidth="9.00390625" defaultRowHeight="14.25"/>
  <cols>
    <col min="1" max="1" width="26.00390625" style="3" customWidth="1"/>
    <col min="2" max="2" width="20.57421875" style="78" customWidth="1"/>
    <col min="3" max="7" width="20.57421875" style="3" customWidth="1"/>
    <col min="8" max="8" width="12.140625" style="3" hidden="1" customWidth="1"/>
    <col min="9" max="9" width="11.00390625" style="3" hidden="1" customWidth="1"/>
    <col min="10" max="10" width="0" style="3" hidden="1" customWidth="1"/>
    <col min="11" max="16384" width="9.00390625" style="3" customWidth="1"/>
  </cols>
  <sheetData>
    <row r="1" spans="1:2" ht="15">
      <c r="A1" s="81" t="s">
        <v>53</v>
      </c>
      <c r="B1" s="3"/>
    </row>
    <row r="2" spans="1:7" ht="43.5" customHeight="1">
      <c r="A2" s="125" t="s">
        <v>54</v>
      </c>
      <c r="B2" s="125"/>
      <c r="C2" s="125"/>
      <c r="D2" s="125"/>
      <c r="E2" s="125"/>
      <c r="F2" s="125"/>
      <c r="G2" s="125"/>
    </row>
    <row r="3" spans="1:7" ht="24.75" customHeight="1">
      <c r="A3" s="64"/>
      <c r="B3" s="66"/>
      <c r="C3" s="64"/>
      <c r="D3" s="64"/>
      <c r="E3" s="64"/>
      <c r="F3" s="126" t="s">
        <v>55</v>
      </c>
      <c r="G3" s="127"/>
    </row>
    <row r="4" spans="1:8" ht="41.25" customHeight="1">
      <c r="A4" s="82" t="s">
        <v>56</v>
      </c>
      <c r="B4" s="83" t="s">
        <v>27</v>
      </c>
      <c r="C4" s="84" t="s">
        <v>28</v>
      </c>
      <c r="D4" s="41" t="s">
        <v>29</v>
      </c>
      <c r="E4" s="41" t="s">
        <v>57</v>
      </c>
      <c r="F4" s="84" t="s">
        <v>58</v>
      </c>
      <c r="G4" s="84" t="s">
        <v>31</v>
      </c>
      <c r="H4" s="85" t="s">
        <v>59</v>
      </c>
    </row>
    <row r="5" spans="1:14" ht="28.5" customHeight="1">
      <c r="A5" s="86" t="s">
        <v>7</v>
      </c>
      <c r="B5" s="67">
        <f>SUM(B6:B26)</f>
        <v>228658</v>
      </c>
      <c r="C5" s="67">
        <f aca="true" t="shared" si="0" ref="C5:H5">SUM(C6:C26)</f>
        <v>254614</v>
      </c>
      <c r="D5" s="68">
        <f t="shared" si="0"/>
        <v>237513</v>
      </c>
      <c r="E5" s="68">
        <f t="shared" si="0"/>
        <v>17101</v>
      </c>
      <c r="F5" s="87">
        <f>D5/C5*100</f>
        <v>93.28355864170862</v>
      </c>
      <c r="G5" s="87">
        <f>D5/H5*100</f>
        <v>100.27272688892923</v>
      </c>
      <c r="H5" s="88">
        <f t="shared" si="0"/>
        <v>236867</v>
      </c>
      <c r="I5" s="96">
        <f>D5-H5</f>
        <v>646</v>
      </c>
      <c r="J5" s="3">
        <f>I5/H5</f>
        <v>0.002727268889292303</v>
      </c>
      <c r="N5" s="3">
        <f>D5*0.005</f>
        <v>1187.565</v>
      </c>
    </row>
    <row r="6" spans="1:10" ht="28.5" customHeight="1">
      <c r="A6" s="71" t="s">
        <v>60</v>
      </c>
      <c r="B6" s="69">
        <v>34196</v>
      </c>
      <c r="C6" s="89">
        <f>D6+E6</f>
        <v>33747</v>
      </c>
      <c r="D6" s="70">
        <v>33657</v>
      </c>
      <c r="E6" s="70">
        <v>90</v>
      </c>
      <c r="F6" s="90">
        <f>D6/C6*100</f>
        <v>99.73330962752244</v>
      </c>
      <c r="G6" s="90">
        <f aca="true" t="shared" si="1" ref="G6:G26">D6/H6*100</f>
        <v>102.12088112142727</v>
      </c>
      <c r="H6" s="91">
        <v>32958</v>
      </c>
      <c r="I6" s="96">
        <f>D6-H6</f>
        <v>699</v>
      </c>
      <c r="J6" s="3">
        <f aca="true" t="shared" si="2" ref="J6:J26">I6/H6</f>
        <v>0.02120881121427271</v>
      </c>
    </row>
    <row r="7" spans="1:9" ht="28.5" customHeight="1">
      <c r="A7" s="71" t="s">
        <v>61</v>
      </c>
      <c r="B7" s="69"/>
      <c r="C7" s="89">
        <f aca="true" t="shared" si="3" ref="C7:C26">D7+E7</f>
        <v>7</v>
      </c>
      <c r="D7" s="70"/>
      <c r="E7" s="70">
        <v>7</v>
      </c>
      <c r="F7" s="90">
        <f>D7/C7*100</f>
        <v>0</v>
      </c>
      <c r="G7" s="90"/>
      <c r="H7" s="91"/>
      <c r="I7" s="96"/>
    </row>
    <row r="8" spans="1:10" ht="28.5" customHeight="1">
      <c r="A8" s="71" t="s">
        <v>62</v>
      </c>
      <c r="B8" s="69">
        <v>498</v>
      </c>
      <c r="C8" s="89">
        <f t="shared" si="3"/>
        <v>479</v>
      </c>
      <c r="D8" s="70">
        <v>397</v>
      </c>
      <c r="E8" s="70">
        <v>82</v>
      </c>
      <c r="F8" s="90">
        <f aca="true" t="shared" si="4" ref="F8:F26">D8/C8*100</f>
        <v>82.88100208768267</v>
      </c>
      <c r="G8" s="90">
        <f t="shared" si="1"/>
        <v>120.66869300911853</v>
      </c>
      <c r="H8" s="91">
        <v>329</v>
      </c>
      <c r="I8" s="96">
        <f aca="true" t="shared" si="5" ref="I8:I26">D8-H8</f>
        <v>68</v>
      </c>
      <c r="J8" s="3">
        <f t="shared" si="2"/>
        <v>0.2066869300911854</v>
      </c>
    </row>
    <row r="9" spans="1:10" ht="28.5" customHeight="1">
      <c r="A9" s="71" t="s">
        <v>63</v>
      </c>
      <c r="B9" s="69">
        <v>34278</v>
      </c>
      <c r="C9" s="89">
        <f t="shared" si="3"/>
        <v>33001</v>
      </c>
      <c r="D9" s="70">
        <v>28008</v>
      </c>
      <c r="E9" s="70">
        <v>4993</v>
      </c>
      <c r="F9" s="90">
        <f t="shared" si="4"/>
        <v>84.87015544983485</v>
      </c>
      <c r="G9" s="90">
        <f t="shared" si="1"/>
        <v>96.14169984896334</v>
      </c>
      <c r="H9" s="91">
        <v>29132</v>
      </c>
      <c r="I9" s="96">
        <f t="shared" si="5"/>
        <v>-1124</v>
      </c>
      <c r="J9" s="3">
        <f t="shared" si="2"/>
        <v>-0.03858300151036661</v>
      </c>
    </row>
    <row r="10" spans="1:10" ht="28.5" customHeight="1">
      <c r="A10" s="71" t="s">
        <v>64</v>
      </c>
      <c r="B10" s="69">
        <v>3139</v>
      </c>
      <c r="C10" s="89">
        <f t="shared" si="3"/>
        <v>11590</v>
      </c>
      <c r="D10" s="70">
        <v>11310</v>
      </c>
      <c r="E10" s="70">
        <v>280</v>
      </c>
      <c r="F10" s="90">
        <f t="shared" si="4"/>
        <v>97.58412424503882</v>
      </c>
      <c r="G10" s="90">
        <f t="shared" si="1"/>
        <v>117.008069522036</v>
      </c>
      <c r="H10" s="91">
        <v>9666</v>
      </c>
      <c r="I10" s="96">
        <f t="shared" si="5"/>
        <v>1644</v>
      </c>
      <c r="J10" s="3">
        <f t="shared" si="2"/>
        <v>0.17008069522036</v>
      </c>
    </row>
    <row r="11" spans="1:10" ht="28.5" customHeight="1">
      <c r="A11" s="71" t="s">
        <v>65</v>
      </c>
      <c r="B11" s="69">
        <v>950</v>
      </c>
      <c r="C11" s="89">
        <f t="shared" si="3"/>
        <v>1759</v>
      </c>
      <c r="D11" s="70">
        <v>619</v>
      </c>
      <c r="E11" s="70">
        <v>1140</v>
      </c>
      <c r="F11" s="90">
        <f t="shared" si="4"/>
        <v>35.190449118817504</v>
      </c>
      <c r="G11" s="90">
        <f t="shared" si="1"/>
        <v>97.02194357366771</v>
      </c>
      <c r="H11" s="91">
        <v>638</v>
      </c>
      <c r="I11" s="96">
        <f t="shared" si="5"/>
        <v>-19</v>
      </c>
      <c r="J11" s="3">
        <f t="shared" si="2"/>
        <v>-0.029780564263322883</v>
      </c>
    </row>
    <row r="12" spans="1:10" ht="28.5" customHeight="1">
      <c r="A12" s="71" t="s">
        <v>66</v>
      </c>
      <c r="B12" s="69">
        <v>33248</v>
      </c>
      <c r="C12" s="89">
        <f t="shared" si="3"/>
        <v>31014</v>
      </c>
      <c r="D12" s="70">
        <v>29551</v>
      </c>
      <c r="E12" s="70">
        <v>1463</v>
      </c>
      <c r="F12" s="90">
        <f t="shared" si="4"/>
        <v>95.28277552073257</v>
      </c>
      <c r="G12" s="90">
        <f t="shared" si="1"/>
        <v>129.06621243885394</v>
      </c>
      <c r="H12" s="91">
        <v>22896</v>
      </c>
      <c r="I12" s="96">
        <f t="shared" si="5"/>
        <v>6655</v>
      </c>
      <c r="J12" s="3">
        <f t="shared" si="2"/>
        <v>0.2906621243885395</v>
      </c>
    </row>
    <row r="13" spans="1:10" ht="28.5" customHeight="1">
      <c r="A13" s="71" t="s">
        <v>67</v>
      </c>
      <c r="B13" s="69">
        <v>16233</v>
      </c>
      <c r="C13" s="89">
        <f t="shared" si="3"/>
        <v>20583</v>
      </c>
      <c r="D13" s="70">
        <v>18174</v>
      </c>
      <c r="E13" s="70">
        <v>2409</v>
      </c>
      <c r="F13" s="90">
        <f t="shared" si="4"/>
        <v>88.29616673954234</v>
      </c>
      <c r="G13" s="90">
        <f t="shared" si="1"/>
        <v>116.2689527221547</v>
      </c>
      <c r="H13" s="91">
        <v>15631</v>
      </c>
      <c r="I13" s="96">
        <f t="shared" si="5"/>
        <v>2543</v>
      </c>
      <c r="J13" s="3">
        <f t="shared" si="2"/>
        <v>0.16268952722154692</v>
      </c>
    </row>
    <row r="14" spans="1:10" ht="28.5" customHeight="1">
      <c r="A14" s="71" t="s">
        <v>68</v>
      </c>
      <c r="B14" s="69">
        <v>6029</v>
      </c>
      <c r="C14" s="89">
        <f t="shared" si="3"/>
        <v>2548</v>
      </c>
      <c r="D14" s="70">
        <v>1902</v>
      </c>
      <c r="E14" s="70">
        <v>646</v>
      </c>
      <c r="F14" s="90">
        <f t="shared" si="4"/>
        <v>74.64678178963892</v>
      </c>
      <c r="G14" s="90">
        <f t="shared" si="1"/>
        <v>143.8729198184569</v>
      </c>
      <c r="H14" s="91">
        <v>1322</v>
      </c>
      <c r="I14" s="96">
        <f t="shared" si="5"/>
        <v>580</v>
      </c>
      <c r="J14" s="3">
        <f t="shared" si="2"/>
        <v>0.43872919818456885</v>
      </c>
    </row>
    <row r="15" spans="1:10" ht="28.5" customHeight="1">
      <c r="A15" s="71" t="s">
        <v>69</v>
      </c>
      <c r="B15" s="69">
        <v>67295</v>
      </c>
      <c r="C15" s="89">
        <f t="shared" si="3"/>
        <v>92742</v>
      </c>
      <c r="D15" s="70">
        <v>88620</v>
      </c>
      <c r="E15" s="70">
        <v>4122</v>
      </c>
      <c r="F15" s="90">
        <f t="shared" si="4"/>
        <v>95.55541178753963</v>
      </c>
      <c r="G15" s="90">
        <f t="shared" si="1"/>
        <v>82.55701296765538</v>
      </c>
      <c r="H15" s="91">
        <v>107344</v>
      </c>
      <c r="I15" s="96">
        <f t="shared" si="5"/>
        <v>-18724</v>
      </c>
      <c r="J15" s="3">
        <f t="shared" si="2"/>
        <v>-0.17442987032344612</v>
      </c>
    </row>
    <row r="16" spans="1:10" ht="28.5" customHeight="1">
      <c r="A16" s="71" t="s">
        <v>70</v>
      </c>
      <c r="B16" s="69">
        <v>1998</v>
      </c>
      <c r="C16" s="89">
        <f t="shared" si="3"/>
        <v>1451</v>
      </c>
      <c r="D16" s="70">
        <v>1360</v>
      </c>
      <c r="E16" s="70">
        <v>91</v>
      </c>
      <c r="F16" s="90">
        <f t="shared" si="4"/>
        <v>93.72846312887664</v>
      </c>
      <c r="G16" s="90">
        <f t="shared" si="1"/>
        <v>107.17100078802207</v>
      </c>
      <c r="H16" s="91">
        <v>1269</v>
      </c>
      <c r="I16" s="96">
        <f t="shared" si="5"/>
        <v>91</v>
      </c>
      <c r="J16" s="3">
        <f t="shared" si="2"/>
        <v>0.07171000788022065</v>
      </c>
    </row>
    <row r="17" spans="1:10" ht="28.5" customHeight="1">
      <c r="A17" s="71" t="s">
        <v>71</v>
      </c>
      <c r="B17" s="69">
        <v>332</v>
      </c>
      <c r="C17" s="89">
        <f t="shared" si="3"/>
        <v>647</v>
      </c>
      <c r="D17" s="70">
        <v>193</v>
      </c>
      <c r="E17" s="70">
        <v>454</v>
      </c>
      <c r="F17" s="90">
        <f t="shared" si="4"/>
        <v>29.82998454404946</v>
      </c>
      <c r="G17" s="90">
        <f t="shared" si="1"/>
        <v>134.96503496503496</v>
      </c>
      <c r="H17" s="91">
        <v>143</v>
      </c>
      <c r="I17" s="96">
        <f t="shared" si="5"/>
        <v>50</v>
      </c>
      <c r="J17" s="3">
        <f t="shared" si="2"/>
        <v>0.34965034965034963</v>
      </c>
    </row>
    <row r="18" spans="1:10" ht="28.5" customHeight="1">
      <c r="A18" s="71" t="s">
        <v>72</v>
      </c>
      <c r="B18" s="69">
        <v>666</v>
      </c>
      <c r="C18" s="89">
        <f t="shared" si="3"/>
        <v>360</v>
      </c>
      <c r="D18" s="70">
        <v>360</v>
      </c>
      <c r="E18" s="70"/>
      <c r="F18" s="90">
        <f t="shared" si="4"/>
        <v>100</v>
      </c>
      <c r="G18" s="90">
        <f t="shared" si="1"/>
        <v>96.7741935483871</v>
      </c>
      <c r="H18" s="91">
        <v>372</v>
      </c>
      <c r="I18" s="96">
        <f t="shared" si="5"/>
        <v>-12</v>
      </c>
      <c r="J18" s="3">
        <f t="shared" si="2"/>
        <v>-0.03225806451612903</v>
      </c>
    </row>
    <row r="19" spans="1:10" ht="28.5" customHeight="1">
      <c r="A19" s="71" t="s">
        <v>73</v>
      </c>
      <c r="B19" s="69">
        <v>269</v>
      </c>
      <c r="C19" s="89">
        <f t="shared" si="3"/>
        <v>642</v>
      </c>
      <c r="D19" s="70">
        <v>212</v>
      </c>
      <c r="E19" s="70">
        <v>430</v>
      </c>
      <c r="F19" s="90">
        <f t="shared" si="4"/>
        <v>33.021806853582554</v>
      </c>
      <c r="G19" s="90">
        <f t="shared" si="1"/>
        <v>21.22122122122122</v>
      </c>
      <c r="H19" s="91">
        <v>999</v>
      </c>
      <c r="I19" s="96">
        <f t="shared" si="5"/>
        <v>-787</v>
      </c>
      <c r="J19" s="3">
        <f t="shared" si="2"/>
        <v>-0.7877877877877878</v>
      </c>
    </row>
    <row r="20" spans="1:10" ht="28.5" customHeight="1">
      <c r="A20" s="71" t="s">
        <v>74</v>
      </c>
      <c r="B20" s="69">
        <v>160</v>
      </c>
      <c r="C20" s="89">
        <f t="shared" si="3"/>
        <v>130</v>
      </c>
      <c r="D20" s="70">
        <v>80</v>
      </c>
      <c r="E20" s="70">
        <v>50</v>
      </c>
      <c r="F20" s="90">
        <f t="shared" si="4"/>
        <v>61.53846153846154</v>
      </c>
      <c r="G20" s="90">
        <f t="shared" si="1"/>
        <v>125</v>
      </c>
      <c r="H20" s="91">
        <v>64</v>
      </c>
      <c r="I20" s="96">
        <f t="shared" si="5"/>
        <v>16</v>
      </c>
      <c r="J20" s="3">
        <f t="shared" si="2"/>
        <v>0.25</v>
      </c>
    </row>
    <row r="21" spans="1:10" ht="28.5" customHeight="1">
      <c r="A21" s="71" t="s">
        <v>75</v>
      </c>
      <c r="B21" s="69">
        <v>13074</v>
      </c>
      <c r="C21" s="89">
        <f t="shared" si="3"/>
        <v>19602</v>
      </c>
      <c r="D21" s="70">
        <v>18758</v>
      </c>
      <c r="E21" s="70">
        <v>844</v>
      </c>
      <c r="F21" s="90">
        <f t="shared" si="4"/>
        <v>95.69431690643812</v>
      </c>
      <c r="G21" s="90">
        <f t="shared" si="1"/>
        <v>182.50632418758514</v>
      </c>
      <c r="H21" s="91">
        <v>10278</v>
      </c>
      <c r="I21" s="96">
        <f t="shared" si="5"/>
        <v>8480</v>
      </c>
      <c r="J21" s="3">
        <f t="shared" si="2"/>
        <v>0.8250632418758513</v>
      </c>
    </row>
    <row r="22" spans="1:10" ht="28.5" customHeight="1">
      <c r="A22" s="92" t="s">
        <v>76</v>
      </c>
      <c r="B22" s="69">
        <v>2006</v>
      </c>
      <c r="C22" s="89">
        <f t="shared" si="3"/>
        <v>1398</v>
      </c>
      <c r="D22" s="70">
        <v>1398</v>
      </c>
      <c r="E22" s="70"/>
      <c r="F22" s="90">
        <f t="shared" si="4"/>
        <v>100</v>
      </c>
      <c r="G22" s="90">
        <f t="shared" si="1"/>
        <v>125.71942446043165</v>
      </c>
      <c r="H22" s="93">
        <v>1112</v>
      </c>
      <c r="I22" s="96">
        <f t="shared" si="5"/>
        <v>286</v>
      </c>
      <c r="J22" s="3">
        <f t="shared" si="2"/>
        <v>0.25719424460431656</v>
      </c>
    </row>
    <row r="23" spans="1:10" ht="28.5" customHeight="1">
      <c r="A23" s="71" t="s">
        <v>77</v>
      </c>
      <c r="B23" s="69">
        <v>2000</v>
      </c>
      <c r="C23" s="89">
        <f t="shared" si="3"/>
        <v>0</v>
      </c>
      <c r="D23" s="72"/>
      <c r="E23" s="70"/>
      <c r="F23" s="90"/>
      <c r="G23" s="90"/>
      <c r="H23" s="94"/>
      <c r="I23" s="96">
        <f t="shared" si="5"/>
        <v>0</v>
      </c>
      <c r="J23" s="3" t="e">
        <f t="shared" si="2"/>
        <v>#DIV/0!</v>
      </c>
    </row>
    <row r="24" spans="1:10" ht="28.5" customHeight="1">
      <c r="A24" s="71" t="s">
        <v>78</v>
      </c>
      <c r="B24" s="69">
        <v>3370</v>
      </c>
      <c r="C24" s="89">
        <f t="shared" si="3"/>
        <v>2677</v>
      </c>
      <c r="D24" s="72">
        <v>2677</v>
      </c>
      <c r="E24" s="70"/>
      <c r="F24" s="90">
        <f t="shared" si="4"/>
        <v>100</v>
      </c>
      <c r="G24" s="90">
        <f t="shared" si="1"/>
        <v>108.03066989507668</v>
      </c>
      <c r="H24" s="95">
        <v>2478</v>
      </c>
      <c r="I24" s="96">
        <f t="shared" si="5"/>
        <v>199</v>
      </c>
      <c r="J24" s="3">
        <f t="shared" si="2"/>
        <v>0.08030669895076675</v>
      </c>
    </row>
    <row r="25" spans="1:9" ht="28.5" customHeight="1">
      <c r="A25" s="71" t="s">
        <v>79</v>
      </c>
      <c r="B25" s="69"/>
      <c r="C25" s="89">
        <f t="shared" si="3"/>
        <v>1</v>
      </c>
      <c r="D25" s="72">
        <v>1</v>
      </c>
      <c r="E25" s="70"/>
      <c r="F25" s="90">
        <f t="shared" si="4"/>
        <v>100</v>
      </c>
      <c r="G25" s="90" t="e">
        <f t="shared" si="1"/>
        <v>#DIV/0!</v>
      </c>
      <c r="H25" s="95"/>
      <c r="I25" s="96">
        <f t="shared" si="5"/>
        <v>1</v>
      </c>
    </row>
    <row r="26" spans="1:10" ht="28.5" customHeight="1">
      <c r="A26" s="71" t="s">
        <v>80</v>
      </c>
      <c r="B26" s="69">
        <f>8287+630</f>
        <v>8917</v>
      </c>
      <c r="C26" s="89">
        <f t="shared" si="3"/>
        <v>236</v>
      </c>
      <c r="D26" s="72">
        <v>236</v>
      </c>
      <c r="E26" s="70"/>
      <c r="F26" s="90">
        <f t="shared" si="4"/>
        <v>100</v>
      </c>
      <c r="G26" s="90">
        <f t="shared" si="1"/>
        <v>100</v>
      </c>
      <c r="H26" s="94">
        <v>236</v>
      </c>
      <c r="I26" s="96">
        <f t="shared" si="5"/>
        <v>0</v>
      </c>
      <c r="J26" s="3">
        <f t="shared" si="2"/>
        <v>0</v>
      </c>
    </row>
    <row r="27" spans="4:5" ht="19.5" customHeight="1">
      <c r="D27" s="96"/>
      <c r="E27" s="96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</sheetData>
  <sheetProtection/>
  <mergeCells count="2">
    <mergeCell ref="A2:G2"/>
    <mergeCell ref="F3:G3"/>
  </mergeCells>
  <printOptions horizontalCentered="1"/>
  <pageMargins left="0.39305555555555555" right="0.39305555555555555" top="0.39305555555555555" bottom="0.39305555555555555" header="0.3145833333333333" footer="0.3145833333333333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D12"/>
  <sheetViews>
    <sheetView zoomScalePageLayoutView="0" workbookViewId="0" topLeftCell="A4">
      <selection activeCell="D7" sqref="D7"/>
    </sheetView>
  </sheetViews>
  <sheetFormatPr defaultColWidth="9.140625" defaultRowHeight="14.25"/>
  <cols>
    <col min="1" max="4" width="30.140625" style="0" customWidth="1"/>
  </cols>
  <sheetData>
    <row r="1" spans="1:4" ht="17.25">
      <c r="A1" s="8" t="s">
        <v>85</v>
      </c>
      <c r="B1" s="1"/>
      <c r="C1" s="1"/>
      <c r="D1" s="1"/>
    </row>
    <row r="2" spans="1:4" ht="22.5">
      <c r="A2" s="128" t="s">
        <v>86</v>
      </c>
      <c r="B2" s="128"/>
      <c r="C2" s="128"/>
      <c r="D2" s="128"/>
    </row>
    <row r="3" spans="1:4" ht="15">
      <c r="A3" s="1"/>
      <c r="B3" s="1"/>
      <c r="C3" s="1"/>
      <c r="D3" s="9" t="s">
        <v>87</v>
      </c>
    </row>
    <row r="4" spans="1:4" ht="25.5" customHeight="1">
      <c r="A4" s="10" t="s">
        <v>88</v>
      </c>
      <c r="B4" s="58" t="s">
        <v>4</v>
      </c>
      <c r="C4" s="58" t="s">
        <v>88</v>
      </c>
      <c r="D4" s="58" t="s">
        <v>5</v>
      </c>
    </row>
    <row r="5" spans="1:4" ht="25.5" customHeight="1">
      <c r="A5" s="59" t="s">
        <v>89</v>
      </c>
      <c r="B5" s="11"/>
      <c r="C5" s="12" t="s">
        <v>90</v>
      </c>
      <c r="D5" s="122">
        <v>289597</v>
      </c>
    </row>
    <row r="6" spans="1:4" ht="25.5" customHeight="1">
      <c r="A6" s="6" t="s">
        <v>8</v>
      </c>
      <c r="B6" s="60">
        <v>274833</v>
      </c>
      <c r="C6" s="61" t="s">
        <v>91</v>
      </c>
      <c r="D6" s="60">
        <v>13</v>
      </c>
    </row>
    <row r="7" spans="1:4" ht="25.5" customHeight="1">
      <c r="A7" t="s">
        <v>82</v>
      </c>
      <c r="B7" s="60"/>
      <c r="C7" s="61" t="s">
        <v>92</v>
      </c>
      <c r="D7" s="7">
        <v>7886</v>
      </c>
    </row>
    <row r="8" spans="1:4" ht="25.5" customHeight="1">
      <c r="A8" s="6" t="s">
        <v>93</v>
      </c>
      <c r="B8" s="11">
        <v>15900</v>
      </c>
      <c r="C8" s="61" t="s">
        <v>94</v>
      </c>
      <c r="D8" s="60"/>
    </row>
    <row r="9" spans="1:4" ht="25.5" customHeight="1">
      <c r="A9" s="62" t="s">
        <v>95</v>
      </c>
      <c r="B9" s="11">
        <v>15900</v>
      </c>
      <c r="C9" s="61" t="s">
        <v>96</v>
      </c>
      <c r="D9" s="11"/>
    </row>
    <row r="10" spans="1:4" ht="25.5" customHeight="1">
      <c r="A10" s="62" t="s">
        <v>97</v>
      </c>
      <c r="B10" s="11"/>
      <c r="C10" s="61" t="s">
        <v>98</v>
      </c>
      <c r="D10" s="7">
        <v>8380</v>
      </c>
    </row>
    <row r="11" spans="1:4" ht="25.5" customHeight="1">
      <c r="A11" s="61" t="s">
        <v>16</v>
      </c>
      <c r="B11" s="11">
        <v>15143</v>
      </c>
      <c r="D11" s="59"/>
    </row>
    <row r="12" spans="1:4" ht="25.5" customHeight="1">
      <c r="A12" s="63" t="s">
        <v>81</v>
      </c>
      <c r="B12" s="13">
        <f>SUM(B5:B6)+B7+B10+B11+B8</f>
        <v>305876</v>
      </c>
      <c r="C12" s="5" t="s">
        <v>83</v>
      </c>
      <c r="D12" s="13">
        <f>SUM(D5:D10)</f>
        <v>305876</v>
      </c>
    </row>
  </sheetData>
  <sheetProtection/>
  <mergeCells count="1">
    <mergeCell ref="A2:D2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ID45"/>
  <sheetViews>
    <sheetView view="pageBreakPreview" zoomScaleSheetLayoutView="100" zoomScalePageLayoutView="0" workbookViewId="0" topLeftCell="A1">
      <pane ySplit="4" topLeftCell="A14" activePane="bottomLeft" state="frozen"/>
      <selection pane="topLeft" activeCell="A1" sqref="A1"/>
      <selection pane="bottomLeft" activeCell="D19" sqref="D19"/>
    </sheetView>
  </sheetViews>
  <sheetFormatPr defaultColWidth="9.140625" defaultRowHeight="14.25"/>
  <cols>
    <col min="1" max="1" width="29.421875" style="15" customWidth="1"/>
    <col min="2" max="2" width="9.7109375" style="16" customWidth="1"/>
    <col min="3" max="3" width="9.7109375" style="37" customWidth="1"/>
    <col min="4" max="5" width="9.7109375" style="16" customWidth="1"/>
    <col min="6" max="6" width="10.421875" style="15" customWidth="1"/>
    <col min="7" max="16384" width="9.140625" style="15" customWidth="1"/>
  </cols>
  <sheetData>
    <row r="1" ht="15">
      <c r="A1" s="38" t="s">
        <v>99</v>
      </c>
    </row>
    <row r="2" spans="1:238" s="36" customFormat="1" ht="31.5" customHeight="1">
      <c r="A2" s="129" t="s">
        <v>100</v>
      </c>
      <c r="B2" s="129"/>
      <c r="C2" s="129"/>
      <c r="D2" s="129"/>
      <c r="E2" s="129"/>
      <c r="F2" s="129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</row>
    <row r="3" spans="1:238" s="36" customFormat="1" ht="15" customHeight="1">
      <c r="A3" s="15"/>
      <c r="B3" s="16"/>
      <c r="C3" s="37"/>
      <c r="D3" s="16"/>
      <c r="E3" s="39" t="s">
        <v>84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</row>
    <row r="4" spans="1:238" s="36" customFormat="1" ht="44.25" customHeight="1">
      <c r="A4" s="40" t="s">
        <v>101</v>
      </c>
      <c r="B4" s="41" t="s">
        <v>27</v>
      </c>
      <c r="C4" s="41" t="s">
        <v>102</v>
      </c>
      <c r="D4" s="41" t="s">
        <v>28</v>
      </c>
      <c r="E4" s="41" t="s">
        <v>103</v>
      </c>
      <c r="F4" s="41" t="s">
        <v>104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</row>
    <row r="5" spans="1:238" s="36" customFormat="1" ht="21" customHeight="1">
      <c r="A5" s="42" t="s">
        <v>105</v>
      </c>
      <c r="B5" s="29"/>
      <c r="C5" s="29"/>
      <c r="D5" s="29"/>
      <c r="E5" s="29"/>
      <c r="F5" s="43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</row>
    <row r="6" spans="1:238" s="36" customFormat="1" ht="27.75" customHeight="1">
      <c r="A6" s="44" t="s">
        <v>106</v>
      </c>
      <c r="B6" s="45"/>
      <c r="C6" s="46"/>
      <c r="D6" s="47"/>
      <c r="E6" s="48"/>
      <c r="F6" s="49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</row>
    <row r="7" spans="1:238" s="36" customFormat="1" ht="27.75" customHeight="1">
      <c r="A7" s="44" t="s">
        <v>107</v>
      </c>
      <c r="B7" s="45"/>
      <c r="C7" s="46"/>
      <c r="D7" s="47"/>
      <c r="E7" s="48"/>
      <c r="F7" s="49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</row>
    <row r="8" spans="1:238" s="36" customFormat="1" ht="27.75" customHeight="1">
      <c r="A8" s="44" t="s">
        <v>108</v>
      </c>
      <c r="B8" s="45"/>
      <c r="C8" s="46"/>
      <c r="D8" s="47"/>
      <c r="E8" s="50"/>
      <c r="F8" s="49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</row>
    <row r="9" spans="1:238" s="36" customFormat="1" ht="27.75" customHeight="1">
      <c r="A9" s="44" t="s">
        <v>109</v>
      </c>
      <c r="B9" s="45"/>
      <c r="C9" s="46"/>
      <c r="D9" s="47"/>
      <c r="E9" s="29"/>
      <c r="F9" s="49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</row>
    <row r="10" spans="1:238" s="36" customFormat="1" ht="27.75" customHeight="1">
      <c r="A10" s="44" t="s">
        <v>110</v>
      </c>
      <c r="B10" s="45"/>
      <c r="C10" s="46"/>
      <c r="D10" s="47"/>
      <c r="E10" s="29"/>
      <c r="F10" s="49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</row>
    <row r="11" spans="1:238" s="36" customFormat="1" ht="27.75" customHeight="1">
      <c r="A11" s="44" t="s">
        <v>111</v>
      </c>
      <c r="B11" s="45"/>
      <c r="C11" s="46"/>
      <c r="D11" s="47"/>
      <c r="E11" s="29"/>
      <c r="F11" s="49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</row>
    <row r="12" spans="1:238" s="36" customFormat="1" ht="27.75" customHeight="1">
      <c r="A12" s="44" t="s">
        <v>112</v>
      </c>
      <c r="B12" s="45"/>
      <c r="C12" s="46"/>
      <c r="D12" s="47"/>
      <c r="E12" s="29"/>
      <c r="F12" s="49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</row>
    <row r="13" spans="1:238" s="36" customFormat="1" ht="27.75" customHeight="1">
      <c r="A13" s="44" t="s">
        <v>113</v>
      </c>
      <c r="B13" s="45"/>
      <c r="C13" s="46"/>
      <c r="D13" s="47"/>
      <c r="E13" s="29"/>
      <c r="F13" s="49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</row>
    <row r="14" spans="1:238" s="36" customFormat="1" ht="27.75" customHeight="1">
      <c r="A14" s="51" t="s">
        <v>114</v>
      </c>
      <c r="B14" s="52"/>
      <c r="C14" s="52"/>
      <c r="D14" s="52"/>
      <c r="E14" s="52"/>
      <c r="F14" s="49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</row>
    <row r="15" spans="1:238" s="36" customFormat="1" ht="27.75" customHeight="1">
      <c r="A15" s="53" t="s">
        <v>115</v>
      </c>
      <c r="B15" s="47">
        <v>61</v>
      </c>
      <c r="C15" s="46">
        <f>D15-B15</f>
        <v>274772</v>
      </c>
      <c r="D15" s="47">
        <v>274833</v>
      </c>
      <c r="E15" s="47">
        <v>274833</v>
      </c>
      <c r="F15" s="54">
        <f>E15/D15*100</f>
        <v>100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</row>
    <row r="16" spans="1:238" s="36" customFormat="1" ht="27.75" customHeight="1">
      <c r="A16" s="53" t="s">
        <v>116</v>
      </c>
      <c r="B16" s="47">
        <v>15143</v>
      </c>
      <c r="C16" s="46"/>
      <c r="D16" s="47">
        <v>15143</v>
      </c>
      <c r="E16" s="47">
        <v>15143</v>
      </c>
      <c r="F16" s="54">
        <f>E16/D16*100</f>
        <v>100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</row>
    <row r="17" spans="1:238" s="36" customFormat="1" ht="27.75" customHeight="1">
      <c r="A17" s="53" t="s">
        <v>117</v>
      </c>
      <c r="B17" s="47"/>
      <c r="C17" s="46"/>
      <c r="D17" s="47"/>
      <c r="E17" s="47"/>
      <c r="F17" s="5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</row>
    <row r="18" spans="1:238" s="36" customFormat="1" ht="27.75" customHeight="1">
      <c r="A18" s="55" t="s">
        <v>118</v>
      </c>
      <c r="B18" s="47"/>
      <c r="C18" s="46">
        <v>15900</v>
      </c>
      <c r="D18" s="47">
        <v>15900</v>
      </c>
      <c r="E18" s="47">
        <v>15900</v>
      </c>
      <c r="F18" s="54">
        <f>E18/D18*100</f>
        <v>100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</row>
    <row r="19" spans="1:238" s="36" customFormat="1" ht="27.75" customHeight="1">
      <c r="A19" s="51" t="s">
        <v>119</v>
      </c>
      <c r="B19" s="33">
        <f>B14+B15+B16+B18+B17</f>
        <v>15204</v>
      </c>
      <c r="C19" s="33">
        <f>C14+C15+C16+C18+C17</f>
        <v>290672</v>
      </c>
      <c r="D19" s="33">
        <f>D14+D15+D16+D18+D17</f>
        <v>305876</v>
      </c>
      <c r="E19" s="33">
        <f>E14+E15+E16+E18+E17</f>
        <v>305876</v>
      </c>
      <c r="F19" s="56">
        <f>E19/D19*100</f>
        <v>100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</row>
    <row r="20" spans="1:238" s="36" customFormat="1" ht="15" customHeight="1">
      <c r="A20" s="15"/>
      <c r="B20" s="16"/>
      <c r="C20" s="37"/>
      <c r="D20" s="16"/>
      <c r="E20" s="16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</row>
    <row r="21" spans="1:238" s="36" customFormat="1" ht="15" customHeight="1">
      <c r="A21" s="15"/>
      <c r="B21" s="16"/>
      <c r="C21" s="37"/>
      <c r="D21" s="16"/>
      <c r="E21" s="16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</row>
    <row r="22" spans="1:238" s="36" customFormat="1" ht="15" customHeight="1">
      <c r="A22" s="15"/>
      <c r="B22" s="16"/>
      <c r="C22" s="37"/>
      <c r="D22" s="16"/>
      <c r="E22" s="16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</row>
    <row r="23" spans="1:238" s="36" customFormat="1" ht="15" customHeight="1">
      <c r="A23" s="15"/>
      <c r="B23" s="16"/>
      <c r="C23" s="37"/>
      <c r="D23" s="16"/>
      <c r="E23" s="16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</row>
    <row r="24" spans="1:238" s="36" customFormat="1" ht="15" customHeight="1">
      <c r="A24" s="15"/>
      <c r="B24" s="16"/>
      <c r="C24" s="37"/>
      <c r="D24" s="16"/>
      <c r="E24" s="16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</row>
    <row r="25" spans="1:238" s="36" customFormat="1" ht="15" customHeight="1">
      <c r="A25" s="15"/>
      <c r="B25" s="16"/>
      <c r="C25" s="37"/>
      <c r="D25" s="16"/>
      <c r="E25" s="16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</row>
    <row r="26" spans="1:238" s="36" customFormat="1" ht="15" customHeight="1">
      <c r="A26" s="15"/>
      <c r="B26" s="16"/>
      <c r="C26" s="37"/>
      <c r="D26" s="16"/>
      <c r="E26" s="16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</row>
    <row r="27" spans="1:238" s="36" customFormat="1" ht="15" customHeight="1">
      <c r="A27" s="15"/>
      <c r="B27" s="16"/>
      <c r="C27" s="37"/>
      <c r="D27" s="16"/>
      <c r="E27" s="16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</row>
    <row r="28" spans="1:238" s="36" customFormat="1" ht="15" customHeight="1">
      <c r="A28" s="15"/>
      <c r="B28" s="16"/>
      <c r="C28" s="37"/>
      <c r="D28" s="16"/>
      <c r="E28" s="16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</row>
    <row r="29" spans="1:238" s="36" customFormat="1" ht="15" customHeight="1">
      <c r="A29" s="15"/>
      <c r="B29" s="16"/>
      <c r="C29" s="37"/>
      <c r="D29" s="16"/>
      <c r="E29" s="16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</row>
    <row r="30" spans="1:238" s="36" customFormat="1" ht="15" customHeight="1">
      <c r="A30" s="15"/>
      <c r="B30" s="16"/>
      <c r="C30" s="37"/>
      <c r="D30" s="16"/>
      <c r="E30" s="16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</row>
    <row r="31" spans="1:238" s="36" customFormat="1" ht="15" customHeight="1">
      <c r="A31" s="15"/>
      <c r="B31" s="16"/>
      <c r="C31" s="37"/>
      <c r="D31" s="16"/>
      <c r="E31" s="16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</row>
    <row r="32" spans="1:238" s="36" customFormat="1" ht="15" customHeight="1">
      <c r="A32" s="15"/>
      <c r="B32" s="16"/>
      <c r="C32" s="37"/>
      <c r="D32" s="16"/>
      <c r="E32" s="16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</row>
    <row r="33" spans="1:238" s="36" customFormat="1" ht="15" customHeight="1">
      <c r="A33" s="15"/>
      <c r="B33" s="16"/>
      <c r="C33" s="37"/>
      <c r="D33" s="16"/>
      <c r="E33" s="16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</row>
    <row r="34" spans="1:238" s="36" customFormat="1" ht="15" customHeight="1">
      <c r="A34" s="15"/>
      <c r="B34" s="16"/>
      <c r="C34" s="37"/>
      <c r="D34" s="16"/>
      <c r="E34" s="16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</row>
    <row r="35" spans="1:238" s="36" customFormat="1" ht="15" customHeight="1">
      <c r="A35" s="15"/>
      <c r="B35" s="16"/>
      <c r="C35" s="37"/>
      <c r="D35" s="16"/>
      <c r="E35" s="16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</row>
    <row r="36" spans="1:238" s="36" customFormat="1" ht="15" customHeight="1">
      <c r="A36" s="15"/>
      <c r="B36" s="16"/>
      <c r="C36" s="37"/>
      <c r="D36" s="16"/>
      <c r="E36" s="16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</row>
    <row r="37" spans="1:238" s="36" customFormat="1" ht="15" customHeight="1">
      <c r="A37" s="15"/>
      <c r="B37" s="16"/>
      <c r="C37" s="37"/>
      <c r="D37" s="16"/>
      <c r="E37" s="16"/>
      <c r="F37" s="57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</row>
    <row r="38" spans="1:238" s="36" customFormat="1" ht="15" customHeight="1">
      <c r="A38" s="15"/>
      <c r="B38" s="16"/>
      <c r="C38" s="37"/>
      <c r="D38" s="16"/>
      <c r="E38" s="16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</row>
    <row r="39" spans="1:238" s="36" customFormat="1" ht="15" customHeight="1">
      <c r="A39" s="15"/>
      <c r="B39" s="16"/>
      <c r="C39" s="37"/>
      <c r="D39" s="16"/>
      <c r="E39" s="16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</row>
    <row r="40" spans="1:238" s="36" customFormat="1" ht="15" customHeight="1">
      <c r="A40" s="15"/>
      <c r="B40" s="16"/>
      <c r="C40" s="37"/>
      <c r="D40" s="16"/>
      <c r="E40" s="16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</row>
    <row r="41" spans="1:238" s="36" customFormat="1" ht="15" customHeight="1">
      <c r="A41" s="15"/>
      <c r="B41" s="16"/>
      <c r="C41" s="37"/>
      <c r="D41" s="16"/>
      <c r="E41" s="16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</row>
    <row r="42" spans="1:238" s="36" customFormat="1" ht="15" customHeight="1">
      <c r="A42" s="15"/>
      <c r="B42" s="16"/>
      <c r="C42" s="37"/>
      <c r="D42" s="16"/>
      <c r="E42" s="16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</row>
    <row r="43" spans="1:238" s="36" customFormat="1" ht="15" customHeight="1">
      <c r="A43" s="15"/>
      <c r="B43" s="16"/>
      <c r="C43" s="37"/>
      <c r="D43" s="16"/>
      <c r="E43" s="16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</row>
    <row r="44" spans="1:238" s="36" customFormat="1" ht="15" customHeight="1">
      <c r="A44" s="15"/>
      <c r="B44" s="16"/>
      <c r="C44" s="37"/>
      <c r="D44" s="16"/>
      <c r="E44" s="16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</row>
    <row r="45" spans="1:5" s="36" customFormat="1" ht="1.5" customHeight="1">
      <c r="A45" s="15"/>
      <c r="B45" s="16"/>
      <c r="C45" s="37"/>
      <c r="D45" s="16"/>
      <c r="E45" s="16"/>
    </row>
  </sheetData>
  <sheetProtection/>
  <mergeCells count="1">
    <mergeCell ref="A2:F2"/>
  </mergeCells>
  <printOptions/>
  <pageMargins left="0.6986111111111111" right="0.6986111111111111" top="0.75" bottom="0.75" header="0.3" footer="0.3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23"/>
  <sheetViews>
    <sheetView showZeros="0" tabSelected="1" view="pageBreakPreview" zoomScale="130" zoomScaleSheetLayoutView="130" zoomScalePageLayoutView="0" workbookViewId="0" topLeftCell="A1">
      <pane ySplit="4" topLeftCell="A5" activePane="bottomLeft" state="frozen"/>
      <selection pane="topLeft" activeCell="A1" sqref="A1"/>
      <selection pane="bottomLeft" activeCell="G4" sqref="G4"/>
    </sheetView>
  </sheetViews>
  <sheetFormatPr defaultColWidth="9.00390625" defaultRowHeight="14.25"/>
  <cols>
    <col min="1" max="1" width="41.8515625" style="15" customWidth="1"/>
    <col min="2" max="2" width="9.57421875" style="16" customWidth="1"/>
    <col min="3" max="4" width="13.00390625" style="16" customWidth="1"/>
    <col min="5" max="5" width="13.00390625" style="3" customWidth="1"/>
    <col min="6" max="16384" width="9.00390625" style="3" customWidth="1"/>
  </cols>
  <sheetData>
    <row r="1" spans="1:4" ht="15">
      <c r="A1" s="17" t="s">
        <v>120</v>
      </c>
      <c r="B1" s="18"/>
      <c r="C1" s="18"/>
      <c r="D1" s="18"/>
    </row>
    <row r="2" spans="1:5" ht="39" customHeight="1">
      <c r="A2" s="129" t="s">
        <v>121</v>
      </c>
      <c r="B2" s="129"/>
      <c r="C2" s="129"/>
      <c r="D2" s="129"/>
      <c r="E2" s="129"/>
    </row>
    <row r="3" spans="1:5" ht="19.5" customHeight="1">
      <c r="A3" s="19"/>
      <c r="B3" s="18"/>
      <c r="C3" s="18"/>
      <c r="D3" s="130" t="s">
        <v>122</v>
      </c>
      <c r="E3" s="130"/>
    </row>
    <row r="4" spans="1:5" ht="33.75" customHeight="1">
      <c r="A4" s="20" t="s">
        <v>123</v>
      </c>
      <c r="B4" s="21" t="s">
        <v>124</v>
      </c>
      <c r="C4" s="21" t="s">
        <v>125</v>
      </c>
      <c r="D4" s="21" t="s">
        <v>126</v>
      </c>
      <c r="E4" s="21" t="s">
        <v>127</v>
      </c>
    </row>
    <row r="5" spans="1:6" ht="27" customHeight="1">
      <c r="A5" s="22" t="s">
        <v>128</v>
      </c>
      <c r="B5" s="23">
        <f>B6+B8+B10+B12+B14+B17</f>
        <v>15204</v>
      </c>
      <c r="C5" s="23">
        <f>D5-B5</f>
        <v>282773</v>
      </c>
      <c r="D5" s="30">
        <v>297977</v>
      </c>
      <c r="E5" s="23">
        <v>289597</v>
      </c>
      <c r="F5" s="131"/>
    </row>
    <row r="6" spans="1:5" ht="27" customHeight="1" hidden="1">
      <c r="A6" s="24" t="s">
        <v>129</v>
      </c>
      <c r="B6" s="23">
        <v>25</v>
      </c>
      <c r="C6" s="23">
        <v>4</v>
      </c>
      <c r="D6" s="23">
        <v>29</v>
      </c>
      <c r="E6" s="23">
        <v>16</v>
      </c>
    </row>
    <row r="7" spans="1:5" ht="27" customHeight="1" hidden="1">
      <c r="A7" s="25" t="s">
        <v>130</v>
      </c>
      <c r="B7" s="26">
        <v>25</v>
      </c>
      <c r="C7" s="23">
        <f>13-9</f>
        <v>4</v>
      </c>
      <c r="D7" s="23">
        <v>29</v>
      </c>
      <c r="E7" s="26">
        <v>16</v>
      </c>
    </row>
    <row r="8" spans="1:5" ht="27" customHeight="1" hidden="1">
      <c r="A8" s="22" t="s">
        <v>131</v>
      </c>
      <c r="B8" s="27">
        <f>SUM(B9)</f>
        <v>5</v>
      </c>
      <c r="C8" s="27"/>
      <c r="D8" s="23">
        <v>5</v>
      </c>
      <c r="E8" s="27">
        <v>5</v>
      </c>
    </row>
    <row r="9" spans="1:5" ht="27" customHeight="1" hidden="1">
      <c r="A9" s="28" t="s">
        <v>132</v>
      </c>
      <c r="B9" s="26">
        <v>5</v>
      </c>
      <c r="C9" s="23">
        <v>0</v>
      </c>
      <c r="D9" s="23">
        <v>5</v>
      </c>
      <c r="E9" s="26">
        <v>5</v>
      </c>
    </row>
    <row r="10" spans="1:5" ht="27" customHeight="1" hidden="1">
      <c r="A10" s="22" t="s">
        <v>133</v>
      </c>
      <c r="B10" s="23">
        <f>SUM(B11:B11)</f>
        <v>1058</v>
      </c>
      <c r="C10" s="23">
        <f>SUM(C11:C11)</f>
        <v>9996</v>
      </c>
      <c r="D10" s="23">
        <v>11054</v>
      </c>
      <c r="E10" s="23">
        <v>1842</v>
      </c>
    </row>
    <row r="11" spans="1:5" ht="31.5" customHeight="1" hidden="1">
      <c r="A11" s="28" t="s">
        <v>134</v>
      </c>
      <c r="B11" s="29">
        <v>1058</v>
      </c>
      <c r="C11" s="29">
        <f>10830-8700-20+7886</f>
        <v>9996</v>
      </c>
      <c r="D11" s="23">
        <v>11054</v>
      </c>
      <c r="E11" s="29">
        <v>1842</v>
      </c>
    </row>
    <row r="12" spans="1:5" ht="27" customHeight="1" hidden="1">
      <c r="A12" s="22" t="s">
        <v>135</v>
      </c>
      <c r="B12" s="29"/>
      <c r="C12" s="23"/>
      <c r="D12" s="23">
        <v>0</v>
      </c>
      <c r="E12" s="23"/>
    </row>
    <row r="13" spans="1:5" ht="27" customHeight="1" hidden="1">
      <c r="A13" s="28" t="s">
        <v>136</v>
      </c>
      <c r="B13" s="29"/>
      <c r="C13" s="23"/>
      <c r="D13" s="23">
        <v>0</v>
      </c>
      <c r="E13" s="29"/>
    </row>
    <row r="14" spans="1:5" ht="27" customHeight="1" hidden="1">
      <c r="A14" s="22" t="s">
        <v>137</v>
      </c>
      <c r="B14" s="23">
        <f>SUM(B15:B16)</f>
        <v>14116</v>
      </c>
      <c r="C14" s="23">
        <v>16267</v>
      </c>
      <c r="D14" s="23">
        <v>30383</v>
      </c>
      <c r="E14" s="23">
        <f>SUM(E15:E16)</f>
        <v>23342</v>
      </c>
    </row>
    <row r="15" spans="1:5" ht="27" customHeight="1" hidden="1">
      <c r="A15" s="28" t="s">
        <v>138</v>
      </c>
      <c r="B15" s="29">
        <v>616</v>
      </c>
      <c r="C15" s="29">
        <f>394-27</f>
        <v>367</v>
      </c>
      <c r="D15" s="23">
        <v>983</v>
      </c>
      <c r="E15" s="29">
        <v>842</v>
      </c>
    </row>
    <row r="16" spans="1:5" ht="27" customHeight="1" hidden="1">
      <c r="A16" s="28" t="s">
        <v>139</v>
      </c>
      <c r="B16" s="29">
        <v>13500</v>
      </c>
      <c r="C16" s="29">
        <v>15900</v>
      </c>
      <c r="D16" s="23">
        <v>29400</v>
      </c>
      <c r="E16" s="29">
        <v>22500</v>
      </c>
    </row>
    <row r="17" spans="1:5" ht="27" customHeight="1" hidden="1">
      <c r="A17" s="22" t="s">
        <v>140</v>
      </c>
      <c r="B17" s="23"/>
      <c r="C17" s="23">
        <v>857</v>
      </c>
      <c r="D17" s="23">
        <v>857</v>
      </c>
      <c r="E17" s="23">
        <v>857</v>
      </c>
    </row>
    <row r="18" spans="1:5" ht="27" customHeight="1">
      <c r="A18" s="31" t="s">
        <v>141</v>
      </c>
      <c r="B18" s="30">
        <f>B5</f>
        <v>15204</v>
      </c>
      <c r="C18" s="30">
        <f>C5</f>
        <v>282773</v>
      </c>
      <c r="D18" s="30">
        <v>297977</v>
      </c>
      <c r="E18" s="30">
        <f>E5</f>
        <v>289597</v>
      </c>
    </row>
    <row r="19" spans="1:5" ht="27" customHeight="1">
      <c r="A19" s="32" t="s">
        <v>142</v>
      </c>
      <c r="B19" s="33"/>
      <c r="C19" s="33">
        <v>7886</v>
      </c>
      <c r="D19" s="18">
        <v>7886</v>
      </c>
      <c r="E19" s="33">
        <v>7886</v>
      </c>
    </row>
    <row r="20" spans="1:5" ht="27" customHeight="1">
      <c r="A20" s="32" t="s">
        <v>143</v>
      </c>
      <c r="B20" s="33"/>
      <c r="C20" s="33"/>
      <c r="D20" s="33"/>
      <c r="E20" s="3">
        <v>8380</v>
      </c>
    </row>
    <row r="21" spans="1:5" ht="27" customHeight="1">
      <c r="A21" s="32" t="s">
        <v>144</v>
      </c>
      <c r="B21" s="33"/>
      <c r="C21" s="33">
        <v>13</v>
      </c>
      <c r="D21" s="33">
        <v>13</v>
      </c>
      <c r="E21" s="34">
        <v>13</v>
      </c>
    </row>
    <row r="22" spans="1:5" ht="27" customHeight="1">
      <c r="A22" s="35" t="s">
        <v>145</v>
      </c>
      <c r="B22" s="33"/>
      <c r="C22" s="33"/>
      <c r="D22" s="33"/>
      <c r="E22" s="34"/>
    </row>
    <row r="23" spans="1:5" ht="27" customHeight="1">
      <c r="A23" s="31" t="s">
        <v>146</v>
      </c>
      <c r="B23" s="33">
        <f>B18+B19+B20+B21+B22</f>
        <v>15204</v>
      </c>
      <c r="C23" s="33">
        <f>D23-B23</f>
        <v>290672</v>
      </c>
      <c r="D23" s="33">
        <f>D18+D19+D20+D21+D22</f>
        <v>305876</v>
      </c>
      <c r="E23" s="33">
        <f>E18+E19+E20+E21+E22</f>
        <v>305876</v>
      </c>
    </row>
  </sheetData>
  <sheetProtection/>
  <mergeCells count="2">
    <mergeCell ref="A2:E2"/>
    <mergeCell ref="D3:E3"/>
  </mergeCells>
  <printOptions horizontalCentered="1"/>
  <pageMargins left="0.7479166666666667" right="0.39305555555555555" top="0.7868055555555555" bottom="0.7868055555555555" header="0.5111111111111111" footer="0.5111111111111111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xggk</dc:creator>
  <cp:keywords/>
  <dc:description/>
  <cp:lastModifiedBy>xb21cn</cp:lastModifiedBy>
  <cp:lastPrinted>2023-03-02T00:39:37Z</cp:lastPrinted>
  <dcterms:created xsi:type="dcterms:W3CDTF">2011-01-30T01:50:08Z</dcterms:created>
  <dcterms:modified xsi:type="dcterms:W3CDTF">2023-05-10T03:44:28Z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